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EMAT MAT\B - LANCEMENT\Cellule opérationnelle\BUDGET\Fichier budget projet\"/>
    </mc:Choice>
  </mc:AlternateContent>
  <xr:revisionPtr revIDLastSave="0" documentId="13_ncr:1_{FB2F12DC-80E9-4BFB-B7F1-8A65C3CFC422}" xr6:coauthVersionLast="47" xr6:coauthVersionMax="47" xr10:uidLastSave="{00000000-0000-0000-0000-000000000000}"/>
  <bookViews>
    <workbookView xWindow="28680" yWindow="-120" windowWidth="29040" windowHeight="15840" activeTab="2" xr2:uid="{9A188599-0EE3-4987-AC33-1C25F5E56E35}"/>
  </bookViews>
  <sheets>
    <sheet name="Mode Opératoire" sheetId="8" r:id="rId1"/>
    <sheet name="Rappels des règles budgétaires" sheetId="11" r:id="rId2"/>
    <sheet name="Demande budgétaire" sheetId="7" r:id="rId3"/>
  </sheets>
  <definedNames>
    <definedName name="consortium">'Rappels des règles budgétaires'!$C$28:$G$28</definedName>
    <definedName name="_xlnm.Print_Area" localSheetId="2">'Demande budgétaire'!$B$2:$AB$41</definedName>
    <definedName name="_xlnm.Print_Area" localSheetId="0">'Mode Opératoire'!$A$1:$P$21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1" l="1"/>
  <c r="O12" i="7"/>
  <c r="V16" i="7"/>
  <c r="V15" i="7"/>
  <c r="L2" i="7"/>
  <c r="J23" i="7"/>
  <c r="J22" i="7"/>
  <c r="F40" i="7"/>
  <c r="L16" i="7" l="1"/>
  <c r="L15" i="7"/>
  <c r="J27" i="7"/>
  <c r="F27" i="7" s="1"/>
  <c r="I29" i="7"/>
  <c r="H29" i="7"/>
  <c r="J29" i="7" s="1"/>
  <c r="V13" i="7"/>
  <c r="V9" i="7"/>
  <c r="V8" i="7"/>
  <c r="M37" i="7"/>
  <c r="S24" i="7"/>
  <c r="S23" i="7"/>
  <c r="S22" i="7"/>
  <c r="O11" i="7" l="1"/>
  <c r="L33" i="7"/>
  <c r="M33" i="7"/>
  <c r="O32" i="7"/>
  <c r="O33" i="7" s="1"/>
  <c r="I33" i="7"/>
  <c r="J32" i="7"/>
  <c r="O22" i="7"/>
  <c r="M29" i="7"/>
  <c r="L29" i="7"/>
  <c r="L35" i="7" s="1"/>
  <c r="L37" i="7" s="1"/>
  <c r="O23" i="7"/>
  <c r="O24" i="7"/>
  <c r="O25" i="7"/>
  <c r="O26" i="7"/>
  <c r="J24" i="7"/>
  <c r="J25" i="7"/>
  <c r="J26" i="7"/>
  <c r="O35" i="7" l="1"/>
  <c r="J33" i="7"/>
  <c r="F33" i="7" s="1"/>
  <c r="F32" i="7"/>
  <c r="L39" i="7"/>
  <c r="F22" i="7"/>
  <c r="F26" i="7"/>
  <c r="F25" i="7"/>
  <c r="F24" i="7"/>
  <c r="O29" i="7"/>
  <c r="F23" i="7"/>
  <c r="T22" i="7" l="1"/>
  <c r="T23" i="7"/>
  <c r="T24" i="7"/>
  <c r="V14" i="7"/>
  <c r="F29" i="7"/>
  <c r="J39" i="7"/>
  <c r="V12" i="7" s="1"/>
  <c r="N36" i="7"/>
  <c r="N37" i="7" s="1"/>
  <c r="F13" i="7"/>
  <c r="T25" i="7" l="1"/>
  <c r="O36" i="7"/>
  <c r="O37" i="7" s="1"/>
  <c r="O39" i="7" s="1"/>
  <c r="N8" i="7" s="1"/>
  <c r="M39" i="7" l="1"/>
  <c r="V24" i="7" l="1"/>
  <c r="V23" i="7"/>
  <c r="V22" i="7"/>
  <c r="F39" i="7"/>
  <c r="V11" i="7" s="1"/>
  <c r="N39" i="7"/>
  <c r="X22" i="7" l="1"/>
  <c r="Z22" i="7" s="1"/>
  <c r="X24" i="7"/>
  <c r="Z24" i="7" s="1"/>
  <c r="X23" i="7"/>
  <c r="Z23" i="7" s="1"/>
  <c r="V25" i="7"/>
  <c r="X25" i="7" l="1"/>
  <c r="Z25" i="7"/>
</calcChain>
</file>

<file path=xl/sharedStrings.xml><?xml version="1.0" encoding="utf-8"?>
<sst xmlns="http://schemas.openxmlformats.org/spreadsheetml/2006/main" count="132" uniqueCount="103">
  <si>
    <t>Fonctionnement</t>
  </si>
  <si>
    <t>Personnels techniques dédiés aux projets</t>
  </si>
  <si>
    <t>Personnels permanents de l'OTT directement en charge de l'accompagnement des projets</t>
  </si>
  <si>
    <t xml:space="preserve">Prestations de service externe </t>
  </si>
  <si>
    <t>Fonctionnement et équipements</t>
  </si>
  <si>
    <t>Protection de la propriété intellectuelle</t>
  </si>
  <si>
    <t>Charges indirectes</t>
  </si>
  <si>
    <t>Frais d'environnement et de coordination</t>
  </si>
  <si>
    <t>Récipiendaire 1</t>
  </si>
  <si>
    <t>Récipiendaire 2</t>
  </si>
  <si>
    <t>Charges directes</t>
  </si>
  <si>
    <t>12% chefs de file du consortium</t>
  </si>
  <si>
    <t>Chefs de file</t>
  </si>
  <si>
    <t>TOTAL</t>
  </si>
  <si>
    <t>Sous-total Frais d'environnement et de coordination</t>
  </si>
  <si>
    <t xml:space="preserve">Sous-total Charges directes </t>
  </si>
  <si>
    <t>Membre proposant le projet</t>
  </si>
  <si>
    <t>CATRIEM</t>
  </si>
  <si>
    <t>Budget demandé au consortium</t>
  </si>
  <si>
    <t xml:space="preserve">Sous-total Charges indirectes </t>
  </si>
  <si>
    <t>Type de projet</t>
  </si>
  <si>
    <t>Maturation</t>
  </si>
  <si>
    <t>Prématuration</t>
  </si>
  <si>
    <t>CIRCLE</t>
  </si>
  <si>
    <t>CACTUS</t>
  </si>
  <si>
    <t>Contrôles et alertes</t>
  </si>
  <si>
    <t>- Les salaires des chercheurs statutaires</t>
  </si>
  <si>
    <t>Validation par le consortium</t>
  </si>
  <si>
    <t>A compléter et contrôler par le membre proposant le projet, préalablement au comité d'engagement</t>
  </si>
  <si>
    <r>
      <rPr>
        <b/>
        <sz val="11"/>
        <color theme="1"/>
        <rFont val="Calibri"/>
        <family val="2"/>
        <scheme val="minor"/>
      </rPr>
      <t>Budget demandé</t>
    </r>
    <r>
      <rPr>
        <sz val="11"/>
        <color theme="1"/>
        <rFont val="Calibri"/>
        <family val="2"/>
        <scheme val="minor"/>
      </rPr>
      <t xml:space="preserve"> : compléter :</t>
    </r>
  </si>
  <si>
    <t>Nb : toute demande budgétaire pour laquelle tous les contrôles ne seraient pas OK ne sera pas traitée par le consortium</t>
  </si>
  <si>
    <t>Préambule</t>
  </si>
  <si>
    <t>Comité d'engagement</t>
  </si>
  <si>
    <t>Acronyme du projet</t>
  </si>
  <si>
    <t>Personnels permanents de l'OTT en charge des projets</t>
  </si>
  <si>
    <t>Les dépenses réceptionnées après le 15/02/2030 ne seront pas prises en charge par la SNA</t>
  </si>
  <si>
    <t>Xxx</t>
  </si>
  <si>
    <t>jj/mm/aaaa</t>
  </si>
  <si>
    <t>Cofinancement de l'industriel</t>
  </si>
  <si>
    <t>Nom du Cofinanceur industriel</t>
  </si>
  <si>
    <t>Montant du Cofinancement de l'industriel</t>
  </si>
  <si>
    <t>Cofinanceur 1</t>
  </si>
  <si>
    <t>Nom de la structure Cofinanceur 1</t>
  </si>
  <si>
    <t>Nom de la structure Cofinanceur 2</t>
  </si>
  <si>
    <t>Budget apporté par le(s) cofinanceur(s)</t>
  </si>
  <si>
    <t>Montant apporté par le(s) cofinanceur(s)</t>
  </si>
  <si>
    <t>Cofinanceur 2</t>
  </si>
  <si>
    <r>
      <t>Budget demandé</t>
    </r>
    <r>
      <rPr>
        <sz val="12"/>
        <color theme="1" tint="0.34998626667073579"/>
        <rFont val="Calibri"/>
        <family val="2"/>
        <scheme val="minor"/>
      </rPr>
      <t xml:space="preserve"> (à compléter par le membre proposant le projet)</t>
    </r>
  </si>
  <si>
    <t>Consortium</t>
  </si>
  <si>
    <t>Frais d'environnement récipiendaires</t>
  </si>
  <si>
    <r>
      <rPr>
        <b/>
        <sz val="11"/>
        <color theme="1"/>
        <rFont val="Calibri"/>
        <family val="2"/>
        <scheme val="minor"/>
      </rPr>
      <t>Informations générales</t>
    </r>
    <r>
      <rPr>
        <sz val="11"/>
        <color theme="1"/>
        <rFont val="Calibri"/>
        <family val="2"/>
        <scheme val="minor"/>
      </rPr>
      <t xml:space="preserve"> : </t>
    </r>
  </si>
  <si>
    <t xml:space="preserve">compléter toutes les cellules en jaune </t>
  </si>
  <si>
    <t>si une cellule devient rouge, c'est qu'une règle n'a pas été respectée ; en cliquant dessus la règle vous sera rappelée</t>
  </si>
  <si>
    <t>Frais éligibles</t>
  </si>
  <si>
    <t>Ne doivent pas être inclus dans les demandes budgétaires (apport ou demande au consortium) :</t>
  </si>
  <si>
    <t>- L'amortissement des équipements</t>
  </si>
  <si>
    <t>Pour les projets bénéficiant d'un financement FEDER, le demandeur doit se référer à l'appel à projet prémat / mat pour vérifier qu'il n'y ait pas de double financement FEDER + SNA</t>
  </si>
  <si>
    <t>Frais de PI</t>
  </si>
  <si>
    <t>Mode Opératoire pour une demande budgétaire Prématuration/Maturation
Consortium CACTUS / CATRIEM / CIRCLE / COMBIO / COMS@N</t>
  </si>
  <si>
    <t>COMBIO</t>
  </si>
  <si>
    <t>COMS@N</t>
  </si>
  <si>
    <t>au-delà, la demande budgétaire devra-être étayée et validée par le coordinateur/coordinatrice</t>
  </si>
  <si>
    <r>
      <t xml:space="preserve">Règles budgétaires pour une demande de financement de Prématuration/Maturation
</t>
    </r>
    <r>
      <rPr>
        <b/>
        <sz val="12"/>
        <color rgb="FF7030A0"/>
        <rFont val="Calibri"/>
        <family val="2"/>
        <scheme val="minor"/>
      </rPr>
      <t>Consortium CACTUS / CATRIEM / CIRCLE / COMBIO / COMS@N</t>
    </r>
  </si>
  <si>
    <t>Une fois le fichier rempli, vérifier qu'aucune cellule n'apparait en rouge, sinon corriger</t>
  </si>
  <si>
    <t xml:space="preserve">Pour CACTUS, CIRCLE : </t>
  </si>
  <si>
    <t xml:space="preserve"> - les frais de PI sont non éligibles en prématuration</t>
  </si>
  <si>
    <t>Pour CATRIEM, COMBIO et COMS@N : les frais de PI sont plafonnés à 80 K€ sur le continuum prémat + mat</t>
  </si>
  <si>
    <t xml:space="preserve"> - les frais de PI sont plafonnés à 80 K€ pour la maturation</t>
  </si>
  <si>
    <t>% demandé au consortium</t>
  </si>
  <si>
    <r>
      <rPr>
        <u/>
        <sz val="9"/>
        <color theme="1"/>
        <rFont val="Calibri"/>
        <family val="2"/>
        <scheme val="minor"/>
      </rPr>
      <t>Personnels permanents de l'OTT en charge des projets</t>
    </r>
    <r>
      <rPr>
        <sz val="9"/>
        <color theme="1"/>
        <rFont val="Calibri"/>
        <family val="2"/>
        <scheme val="minor"/>
      </rPr>
      <t xml:space="preserve"> : pour CATRIEM, COMBIO ou COMS@N ce montant doit être inférieur à 15% des charges directes, hors PI</t>
    </r>
  </si>
  <si>
    <t>Répartition des versements du Budget alloué par le consortium</t>
  </si>
  <si>
    <t>Versement</t>
  </si>
  <si>
    <t>Date demandée</t>
  </si>
  <si>
    <t>Montant</t>
  </si>
  <si>
    <t>Répartition des  versements</t>
  </si>
  <si>
    <t>Tranche 1</t>
  </si>
  <si>
    <t>Tranche 2</t>
  </si>
  <si>
    <t>Tranche 3</t>
  </si>
  <si>
    <t>-</t>
  </si>
  <si>
    <t>au démarrage</t>
  </si>
  <si>
    <t>sur justificatif des dépenses de la tranche 1</t>
  </si>
  <si>
    <t>à la cloture du projet</t>
  </si>
  <si>
    <t xml:space="preserve">Montant demandé au consortium 
à reporter dans les autres supports </t>
  </si>
  <si>
    <t>Le fichier est valable pour les projets de prématuration et de maturation.</t>
  </si>
  <si>
    <t>Pour la partie demandée au consortium vous devez obligatoirement détailler par type de charges (cellules en jaune, colonne L (et M si 2è récipiendaire))</t>
  </si>
  <si>
    <t xml:space="preserve">Je souhaite détailler la ventilation de l'apport par poste : </t>
  </si>
  <si>
    <t>Apport du cofinanceur NON détaillé</t>
  </si>
  <si>
    <t>Ventilation de l'apport</t>
  </si>
  <si>
    <t>TOTAL  alloué</t>
  </si>
  <si>
    <t>Pour la partie Apport du/des cofinanceur(s) vous pouvez faire le choix ou non de détailler l'apport par ligne budgétaire : cellule J21</t>
  </si>
  <si>
    <t>Vérifier qu'aucune alerte n'apparait en route dans les cellules V6 à V15</t>
  </si>
  <si>
    <t>- Les frais de gestion / d'environnement doivent être renseignés dans la ligne 35</t>
  </si>
  <si>
    <t>(cofinanceurs + demande Consortium)</t>
  </si>
  <si>
    <t>Date de versement</t>
  </si>
  <si>
    <r>
      <t xml:space="preserve">Plafond des </t>
    </r>
    <r>
      <rPr>
        <b/>
        <u/>
        <sz val="9"/>
        <color theme="1" tint="4.9989318521683403E-2"/>
        <rFont val="Calibri"/>
        <family val="2"/>
        <scheme val="minor"/>
      </rPr>
      <t>frais directs</t>
    </r>
    <r>
      <rPr>
        <b/>
        <sz val="9"/>
        <color theme="1" tint="4.9989318521683403E-2"/>
        <rFont val="Calibri"/>
        <family val="2"/>
        <scheme val="minor"/>
      </rPr>
      <t xml:space="preserve"> demandés au consortium</t>
    </r>
  </si>
  <si>
    <t>Rappel du plafond des frais directs demandés au consortium</t>
  </si>
  <si>
    <t>Montant des frais directs demandé au consortium</t>
  </si>
  <si>
    <r>
      <rPr>
        <b/>
        <sz val="11"/>
        <color theme="1" tint="4.9989318521683403E-2"/>
        <rFont val="Calibri"/>
        <family val="2"/>
        <scheme val="minor"/>
      </rPr>
      <t xml:space="preserve">Ratio max : </t>
    </r>
    <r>
      <rPr>
        <b/>
        <sz val="9"/>
        <color theme="1" tint="4.9989318521683403E-2"/>
        <rFont val="Calibri"/>
        <family val="2"/>
        <scheme val="minor"/>
      </rPr>
      <t xml:space="preserve">
Frais directs demandés au consortium / Apport du cofinanceur
</t>
    </r>
    <r>
      <rPr>
        <i/>
        <sz val="9"/>
        <color rgb="FF7030A0"/>
        <rFont val="Calibri"/>
        <family val="2"/>
        <scheme val="minor"/>
      </rPr>
      <t>Onglet "demande budgétaire" calcul = 029/J39</t>
    </r>
  </si>
  <si>
    <t>pas de cofinancement exigé</t>
  </si>
  <si>
    <t>Date de démarrage du projet</t>
  </si>
  <si>
    <t>Date de fin du projet</t>
  </si>
  <si>
    <t>Ceci correspond aux dates d'éligibilité des dépenses</t>
  </si>
  <si>
    <t>Rappel du ratio max = financement  par le consortium / cofinancement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</si>
</sst>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7030A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color rgb="FF00B050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b/>
      <i/>
      <sz val="9"/>
      <color rgb="FF7030A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7030A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rgb="FFC00000"/>
      <name val="Calibri"/>
      <family val="2"/>
      <scheme val="minor"/>
    </font>
    <font>
      <b/>
      <i/>
      <sz val="8"/>
      <color theme="9"/>
      <name val="Calibri"/>
      <family val="2"/>
      <scheme val="minor"/>
    </font>
    <font>
      <i/>
      <sz val="9"/>
      <color rgb="FF00B050"/>
      <name val="Calibri"/>
      <family val="2"/>
      <scheme val="minor"/>
    </font>
    <font>
      <b/>
      <i/>
      <sz val="9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i/>
      <sz val="9"/>
      <color rgb="FF7030A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8"/>
      <color theme="7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i/>
      <sz val="10"/>
      <color theme="9"/>
      <name val="Calibri"/>
      <family val="2"/>
      <scheme val="minor"/>
    </font>
    <font>
      <i/>
      <sz val="10"/>
      <color rgb="FF7030A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8"/>
      <color theme="0" tint="-0.499984740745262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u/>
      <sz val="12"/>
      <color rgb="FF00B050"/>
      <name val="Calibri"/>
      <family val="2"/>
      <scheme val="minor"/>
    </font>
    <font>
      <b/>
      <u/>
      <sz val="9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u/>
      <sz val="9"/>
      <color theme="1" tint="4.9989318521683403E-2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FDDDD"/>
        <bgColor indexed="64"/>
      </patternFill>
    </fill>
    <fill>
      <patternFill patternType="solid">
        <fgColor rgb="FFAC75D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 style="thin">
        <color theme="9" tint="-0.24994659260841701"/>
      </top>
      <bottom style="double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/>
      <diagonal/>
    </border>
    <border>
      <left/>
      <right style="thick">
        <color theme="0" tint="-0.499984740745262"/>
      </right>
      <top/>
      <bottom/>
      <diagonal/>
    </border>
    <border>
      <left/>
      <right/>
      <top style="double">
        <color theme="9" tint="-0.24994659260841701"/>
      </top>
      <bottom/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thin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 style="thin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 style="double">
        <color theme="9" tint="-0.24994659260841701"/>
      </top>
      <bottom style="thin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/>
      <diagonal/>
    </border>
    <border>
      <left style="double">
        <color theme="9" tint="-0.24994659260841701"/>
      </left>
      <right style="double">
        <color theme="9" tint="-0.24994659260841701"/>
      </right>
      <top/>
      <bottom style="double">
        <color theme="9" tint="-0.24994659260841701"/>
      </bottom>
      <diagonal/>
    </border>
    <border>
      <left/>
      <right style="double">
        <color theme="9" tint="-0.24994659260841701"/>
      </right>
      <top/>
      <bottom style="double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 style="double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double">
        <color theme="9" tint="-0.24994659260841701"/>
      </top>
      <bottom/>
      <diagonal/>
    </border>
    <border>
      <left style="thin">
        <color theme="9" tint="-0.24994659260841701"/>
      </left>
      <right style="double">
        <color theme="9" tint="-0.24994659260841701"/>
      </right>
      <top style="double">
        <color theme="9" tint="-0.24994659260841701"/>
      </top>
      <bottom/>
      <diagonal/>
    </border>
    <border>
      <left style="double">
        <color theme="9" tint="-0.24994659260841701"/>
      </left>
      <right style="thin">
        <color theme="9" tint="-0.24994659260841701"/>
      </right>
      <top/>
      <bottom style="double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/>
      <right/>
      <top style="double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/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double">
        <color theme="9" tint="-0.24994659260841701"/>
      </right>
      <top style="double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double">
        <color theme="9" tint="-0.24994659260841701"/>
      </bottom>
      <diagonal/>
    </border>
    <border>
      <left style="double">
        <color theme="9" tint="-0.24994659260841701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double">
        <color theme="9" tint="-0.24994659260841701"/>
      </right>
      <top style="double">
        <color theme="9" tint="-0.24994659260841701"/>
      </top>
      <bottom style="thin">
        <color theme="9" tint="-0.24994659260841701"/>
      </bottom>
      <diagonal/>
    </border>
    <border>
      <left style="thick">
        <color theme="0" tint="-0.499984740745262"/>
      </left>
      <right style="double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0" tint="-0.499984740745262"/>
      </left>
      <right style="double">
        <color theme="9" tint="-0.24994659260841701"/>
      </right>
      <top style="thin">
        <color theme="9" tint="-0.24994659260841701"/>
      </top>
      <bottom style="double">
        <color theme="9" tint="-0.24994659260841701"/>
      </bottom>
      <diagonal/>
    </border>
    <border>
      <left style="thick">
        <color theme="0" tint="-0.499984740745262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thick">
        <color theme="0" tint="-0.499984740745262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 style="thick">
        <color theme="0" tint="-0.499984740745262"/>
      </left>
      <right style="double">
        <color theme="9" tint="-0.24994659260841701"/>
      </right>
      <top/>
      <bottom style="double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 style="thin">
        <color theme="9" tint="-0.24994659260841701"/>
      </top>
      <bottom style="thin">
        <color theme="9" tint="-0.499984740745262"/>
      </bottom>
      <diagonal/>
    </border>
    <border>
      <left style="double">
        <color theme="9" tint="-0.24994659260841701"/>
      </left>
      <right style="double">
        <color theme="9" tint="-0.24994659260841701"/>
      </right>
      <top style="thin">
        <color theme="9" tint="-0.499984740745262"/>
      </top>
      <bottom style="thin">
        <color theme="9" tint="-0.499984740745262"/>
      </bottom>
      <diagonal/>
    </border>
    <border>
      <left style="double">
        <color theme="9" tint="-0.24994659260841701"/>
      </left>
      <right/>
      <top style="double">
        <color theme="9" tint="-0.24994659260841701"/>
      </top>
      <bottom/>
      <diagonal/>
    </border>
    <border>
      <left style="double">
        <color theme="9" tint="-0.24994659260841701"/>
      </left>
      <right style="thin">
        <color theme="9" tint="-0.24994659260841701"/>
      </right>
      <top style="double">
        <color theme="9" tint="-0.24994659260841701"/>
      </top>
      <bottom style="thin">
        <color theme="9" tint="-0.499984740745262"/>
      </bottom>
      <diagonal/>
    </border>
    <border>
      <left style="double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 style="double">
        <color theme="9" tint="-0.24994659260841701"/>
      </left>
      <right style="thin">
        <color theme="9" tint="-0.24994659260841701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rgb="FF7030A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-0.24994659260841701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thin">
        <color theme="9" tint="0.39997558519241921"/>
      </right>
      <top style="double">
        <color theme="9" tint="-0.2499465926084170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double">
        <color theme="9" tint="-0.24994659260841701"/>
      </top>
      <bottom style="thin">
        <color theme="9" tint="0.39997558519241921"/>
      </bottom>
      <diagonal/>
    </border>
    <border>
      <left style="thin">
        <color theme="9" tint="0.39997558519241921"/>
      </left>
      <right style="double">
        <color theme="9" tint="-0.24994659260841701"/>
      </right>
      <top style="double">
        <color theme="9" tint="-0.24994659260841701"/>
      </top>
      <bottom style="thin">
        <color theme="9" tint="0.39997558519241921"/>
      </bottom>
      <diagonal/>
    </border>
    <border>
      <left style="double">
        <color theme="9" tint="-0.2499465926084170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double">
        <color theme="9" tint="-0.24994659260841701"/>
      </left>
      <right style="thin">
        <color theme="9" tint="0.39997558519241921"/>
      </right>
      <top style="thin">
        <color theme="9" tint="0.39997558519241921"/>
      </top>
      <bottom style="double">
        <color theme="9" tint="-0.2499465926084170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thin">
        <color theme="9" tint="0.39997558519241921"/>
      </left>
      <right style="double">
        <color theme="9" tint="-0.24994659260841701"/>
      </right>
      <top/>
      <bottom style="double">
        <color theme="9" tint="-0.24994659260841701"/>
      </bottom>
      <diagonal/>
    </border>
    <border>
      <left style="thin">
        <color theme="9" tint="0.39997558519241921"/>
      </left>
      <right style="double">
        <color theme="9" tint="-0.24994659260841701"/>
      </right>
      <top style="thin">
        <color theme="9" tint="0.39997558519241921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0" fillId="2" borderId="0" xfId="0" applyFill="1" applyAlignment="1">
      <alignment vertical="center" wrapText="1"/>
    </xf>
    <xf numFmtId="0" fontId="48" fillId="2" borderId="0" xfId="0" applyFont="1" applyFill="1" applyAlignment="1">
      <alignment vertical="center" wrapText="1"/>
    </xf>
    <xf numFmtId="0" fontId="49" fillId="2" borderId="0" xfId="0" applyFont="1" applyFill="1" applyAlignment="1">
      <alignment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applyFont="1" applyFill="1" applyAlignment="1">
      <alignment vertical="center"/>
    </xf>
    <xf numFmtId="0" fontId="52" fillId="2" borderId="0" xfId="0" applyFont="1" applyFill="1" applyAlignment="1">
      <alignment horizontal="left" vertical="center" wrapText="1"/>
    </xf>
    <xf numFmtId="0" fontId="53" fillId="0" borderId="52" xfId="0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55" fillId="2" borderId="0" xfId="0" applyFont="1" applyFill="1" applyAlignment="1">
      <alignment vertical="center" wrapText="1"/>
    </xf>
    <xf numFmtId="0" fontId="52" fillId="0" borderId="52" xfId="0" applyFont="1" applyBorder="1" applyAlignment="1">
      <alignment vertical="center" wrapText="1"/>
    </xf>
    <xf numFmtId="9" fontId="52" fillId="0" borderId="52" xfId="0" applyNumberFormat="1" applyFont="1" applyBorder="1" applyAlignment="1">
      <alignment horizontal="center" vertical="center" wrapText="1"/>
    </xf>
    <xf numFmtId="0" fontId="53" fillId="0" borderId="52" xfId="2" applyFont="1" applyBorder="1" applyAlignment="1">
      <alignment horizontal="center" vertical="center" wrapText="1"/>
    </xf>
    <xf numFmtId="44" fontId="52" fillId="0" borderId="52" xfId="1" applyFont="1" applyBorder="1" applyAlignment="1">
      <alignment horizontal="right" vertical="center" wrapText="1"/>
    </xf>
    <xf numFmtId="9" fontId="52" fillId="0" borderId="52" xfId="3" applyFont="1" applyBorder="1" applyAlignment="1">
      <alignment horizontal="center" vertical="center" wrapText="1"/>
    </xf>
    <xf numFmtId="17" fontId="30" fillId="4" borderId="0" xfId="0" applyNumberFormat="1" applyFont="1" applyFill="1" applyAlignment="1" applyProtection="1">
      <alignment horizontal="center" vertical="center"/>
      <protection locked="0"/>
    </xf>
    <xf numFmtId="17" fontId="12" fillId="4" borderId="0" xfId="0" applyNumberFormat="1" applyFont="1" applyFill="1" applyAlignment="1" applyProtection="1">
      <alignment horizontal="center" vertical="center"/>
      <protection locked="0"/>
    </xf>
    <xf numFmtId="0" fontId="28" fillId="4" borderId="0" xfId="0" applyFont="1" applyFill="1" applyAlignment="1" applyProtection="1">
      <alignment horizontal="center" vertical="center"/>
      <protection locked="0"/>
    </xf>
    <xf numFmtId="0" fontId="12" fillId="4" borderId="0" xfId="0" applyFont="1" applyFill="1" applyAlignment="1" applyProtection="1">
      <alignment horizontal="center" vertical="center"/>
      <protection locked="0"/>
    </xf>
    <xf numFmtId="44" fontId="12" fillId="4" borderId="0" xfId="1" applyFont="1" applyFill="1" applyAlignment="1" applyProtection="1">
      <alignment horizontal="center" vertical="center"/>
      <protection locked="0"/>
    </xf>
    <xf numFmtId="0" fontId="33" fillId="4" borderId="0" xfId="0" applyFont="1" applyFill="1" applyAlignment="1" applyProtection="1">
      <alignment horizontal="center" vertical="center"/>
      <protection locked="0"/>
    </xf>
    <xf numFmtId="44" fontId="5" fillId="2" borderId="48" xfId="1" applyFont="1" applyFill="1" applyBorder="1" applyAlignment="1" applyProtection="1">
      <alignment horizontal="right" vertical="center" indent="1"/>
      <protection locked="0"/>
    </xf>
    <xf numFmtId="44" fontId="5" fillId="2" borderId="1" xfId="1" applyFont="1" applyFill="1" applyBorder="1" applyAlignment="1" applyProtection="1">
      <alignment horizontal="right" vertical="center" indent="1"/>
      <protection locked="0"/>
    </xf>
    <xf numFmtId="44" fontId="5" fillId="4" borderId="15" xfId="1" applyFont="1" applyFill="1" applyBorder="1" applyAlignment="1" applyProtection="1">
      <alignment horizontal="right" vertical="center" indent="1"/>
      <protection locked="0"/>
    </xf>
    <xf numFmtId="44" fontId="5" fillId="2" borderId="50" xfId="1" applyFont="1" applyFill="1" applyBorder="1" applyAlignment="1" applyProtection="1">
      <alignment horizontal="right" vertical="center" indent="1"/>
      <protection locked="0"/>
    </xf>
    <xf numFmtId="44" fontId="5" fillId="2" borderId="2" xfId="1" applyFont="1" applyFill="1" applyBorder="1" applyAlignment="1" applyProtection="1">
      <alignment horizontal="right" vertical="center" indent="1"/>
      <protection locked="0"/>
    </xf>
    <xf numFmtId="44" fontId="5" fillId="4" borderId="16" xfId="1" applyFont="1" applyFill="1" applyBorder="1" applyAlignment="1" applyProtection="1">
      <alignment horizontal="right" vertical="center" indent="1"/>
      <protection locked="0"/>
    </xf>
    <xf numFmtId="14" fontId="5" fillId="0" borderId="54" xfId="0" applyNumberFormat="1" applyFont="1" applyBorder="1" applyAlignment="1" applyProtection="1">
      <alignment vertical="center"/>
      <protection locked="0"/>
    </xf>
    <xf numFmtId="14" fontId="5" fillId="0" borderId="62" xfId="0" applyNumberFormat="1" applyFont="1" applyBorder="1" applyAlignment="1" applyProtection="1">
      <alignment vertical="center"/>
      <protection locked="0"/>
    </xf>
    <xf numFmtId="44" fontId="5" fillId="2" borderId="49" xfId="1" applyFont="1" applyFill="1" applyBorder="1" applyAlignment="1" applyProtection="1">
      <alignment horizontal="right" vertical="center" indent="1"/>
      <protection locked="0"/>
    </xf>
    <xf numFmtId="44" fontId="5" fillId="2" borderId="3" xfId="1" applyFont="1" applyFill="1" applyBorder="1" applyAlignment="1" applyProtection="1">
      <alignment horizontal="right" vertical="center" indent="1"/>
      <protection locked="0"/>
    </xf>
    <xf numFmtId="44" fontId="5" fillId="4" borderId="17" xfId="1" applyFont="1" applyFill="1" applyBorder="1" applyAlignment="1" applyProtection="1">
      <alignment horizontal="right" vertical="center" indent="1"/>
      <protection locked="0"/>
    </xf>
    <xf numFmtId="44" fontId="19" fillId="2" borderId="4" xfId="1" applyFont="1" applyFill="1" applyBorder="1" applyAlignment="1" applyProtection="1">
      <alignment horizontal="right" vertical="center" indent="1"/>
      <protection locked="0"/>
    </xf>
    <xf numFmtId="44" fontId="35" fillId="11" borderId="13" xfId="1" applyFont="1" applyFill="1" applyBorder="1" applyAlignment="1" applyProtection="1">
      <alignment horizontal="right" vertical="center" indent="1"/>
    </xf>
    <xf numFmtId="0" fontId="5" fillId="0" borderId="0" xfId="0" applyFont="1"/>
    <xf numFmtId="0" fontId="18" fillId="0" borderId="41" xfId="0" applyFont="1" applyBorder="1" applyAlignment="1">
      <alignment horizontal="left" vertical="center" indent="2"/>
    </xf>
    <xf numFmtId="0" fontId="18" fillId="0" borderId="9" xfId="0" applyFont="1" applyBorder="1" applyAlignment="1">
      <alignment horizontal="left" vertical="center" indent="2"/>
    </xf>
    <xf numFmtId="0" fontId="18" fillId="0" borderId="0" xfId="0" applyFont="1" applyAlignment="1">
      <alignment horizontal="left" vertical="center" indent="2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44" fontId="5" fillId="0" borderId="0" xfId="1" applyFont="1" applyFill="1" applyBorder="1" applyAlignment="1" applyProtection="1">
      <alignment horizontal="right" vertical="center" indent="1"/>
    </xf>
    <xf numFmtId="44" fontId="7" fillId="0" borderId="0" xfId="1" applyFont="1" applyFill="1" applyBorder="1" applyAlignment="1" applyProtection="1">
      <alignment horizontal="right" vertical="center" indent="1"/>
    </xf>
    <xf numFmtId="44" fontId="19" fillId="14" borderId="11" xfId="1" applyFont="1" applyFill="1" applyBorder="1" applyAlignment="1" applyProtection="1">
      <alignment horizontal="right" vertical="center" indent="1"/>
    </xf>
    <xf numFmtId="44" fontId="20" fillId="14" borderId="20" xfId="1" applyFont="1" applyFill="1" applyBorder="1" applyAlignment="1" applyProtection="1">
      <alignment horizontal="right" vertical="center" indent="1"/>
    </xf>
    <xf numFmtId="0" fontId="5" fillId="0" borderId="9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2" borderId="0" xfId="0" applyFont="1" applyFill="1"/>
    <xf numFmtId="0" fontId="32" fillId="0" borderId="42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44" fontId="14" fillId="0" borderId="0" xfId="1" applyFont="1" applyFill="1" applyBorder="1" applyAlignment="1" applyProtection="1">
      <alignment horizontal="right" vertical="center" indent="1"/>
    </xf>
    <xf numFmtId="44" fontId="14" fillId="11" borderId="18" xfId="1" applyFont="1" applyFill="1" applyBorder="1" applyAlignment="1" applyProtection="1">
      <alignment horizontal="right" vertical="center" indent="1"/>
    </xf>
    <xf numFmtId="44" fontId="14" fillId="11" borderId="4" xfId="1" applyFont="1" applyFill="1" applyBorder="1" applyAlignment="1" applyProtection="1">
      <alignment horizontal="right" vertical="center" indent="1"/>
    </xf>
    <xf numFmtId="44" fontId="14" fillId="11" borderId="11" xfId="1" applyFont="1" applyFill="1" applyBorder="1" applyAlignment="1" applyProtection="1">
      <alignment horizontal="right" vertical="center" indent="1"/>
    </xf>
    <xf numFmtId="44" fontId="7" fillId="10" borderId="11" xfId="1" applyFont="1" applyFill="1" applyBorder="1" applyAlignment="1" applyProtection="1">
      <alignment horizontal="right" vertical="center" indent="1"/>
    </xf>
    <xf numFmtId="0" fontId="14" fillId="0" borderId="43" xfId="0" applyFont="1" applyBorder="1" applyAlignment="1">
      <alignment horizontal="left" vertical="center" indent="1"/>
    </xf>
    <xf numFmtId="44" fontId="14" fillId="0" borderId="10" xfId="1" applyFont="1" applyFill="1" applyBorder="1" applyAlignment="1" applyProtection="1">
      <alignment horizontal="right" vertical="center" indent="1"/>
    </xf>
    <xf numFmtId="44" fontId="7" fillId="0" borderId="28" xfId="1" applyFont="1" applyFill="1" applyBorder="1" applyAlignment="1" applyProtection="1">
      <alignment horizontal="right" vertical="center" indent="1"/>
    </xf>
    <xf numFmtId="0" fontId="6" fillId="9" borderId="42" xfId="0" applyFont="1" applyFill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44" fontId="38" fillId="9" borderId="11" xfId="1" applyFont="1" applyFill="1" applyBorder="1" applyAlignment="1" applyProtection="1">
      <alignment vertical="center"/>
    </xf>
    <xf numFmtId="44" fontId="6" fillId="0" borderId="0" xfId="1" applyFont="1" applyFill="1" applyBorder="1" applyAlignment="1" applyProtection="1">
      <alignment vertical="center"/>
    </xf>
    <xf numFmtId="44" fontId="5" fillId="2" borderId="0" xfId="1" applyFont="1" applyFill="1" applyBorder="1" applyAlignment="1" applyProtection="1">
      <alignment horizontal="right" vertical="center" indent="1"/>
    </xf>
    <xf numFmtId="44" fontId="6" fillId="12" borderId="11" xfId="1" applyFont="1" applyFill="1" applyBorder="1" applyAlignment="1" applyProtection="1">
      <alignment vertical="center"/>
    </xf>
    <xf numFmtId="0" fontId="7" fillId="0" borderId="44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44" fontId="14" fillId="0" borderId="11" xfId="1" applyFont="1" applyFill="1" applyBorder="1" applyAlignment="1" applyProtection="1">
      <alignment horizontal="right" vertical="center" indent="1"/>
    </xf>
    <xf numFmtId="44" fontId="21" fillId="0" borderId="0" xfId="1" applyFont="1" applyFill="1" applyBorder="1" applyAlignment="1" applyProtection="1">
      <alignment vertical="center"/>
    </xf>
    <xf numFmtId="0" fontId="5" fillId="0" borderId="36" xfId="0" applyFont="1" applyBorder="1" applyAlignment="1">
      <alignment horizontal="left" vertical="center" wrapText="1" indent="1"/>
    </xf>
    <xf numFmtId="0" fontId="5" fillId="0" borderId="38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36" xfId="0" applyFont="1" applyBorder="1" applyAlignment="1">
      <alignment vertical="center"/>
    </xf>
    <xf numFmtId="3" fontId="5" fillId="0" borderId="37" xfId="0" applyNumberFormat="1" applyFont="1" applyBorder="1" applyAlignment="1">
      <alignment vertical="center"/>
    </xf>
    <xf numFmtId="3" fontId="7" fillId="0" borderId="37" xfId="0" applyNumberFormat="1" applyFont="1" applyBorder="1" applyAlignment="1">
      <alignment vertical="center"/>
    </xf>
    <xf numFmtId="3" fontId="5" fillId="0" borderId="38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37" xfId="0" applyFont="1" applyBorder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4" fillId="0" borderId="0" xfId="0" applyFont="1"/>
    <xf numFmtId="3" fontId="7" fillId="0" borderId="0" xfId="0" applyNumberFormat="1" applyFont="1" applyAlignment="1">
      <alignment vertical="center"/>
    </xf>
    <xf numFmtId="0" fontId="7" fillId="0" borderId="0" xfId="0" applyFont="1"/>
    <xf numFmtId="0" fontId="23" fillId="0" borderId="0" xfId="0" applyFont="1"/>
    <xf numFmtId="0" fontId="5" fillId="0" borderId="0" xfId="0" applyFont="1" applyAlignment="1">
      <alignment horizontal="left" indent="6"/>
    </xf>
    <xf numFmtId="0" fontId="7" fillId="2" borderId="0" xfId="0" applyFont="1" applyFill="1"/>
    <xf numFmtId="0" fontId="23" fillId="2" borderId="0" xfId="0" applyFont="1" applyFill="1"/>
    <xf numFmtId="44" fontId="35" fillId="11" borderId="12" xfId="1" applyFont="1" applyFill="1" applyBorder="1" applyAlignment="1" applyProtection="1">
      <alignment horizontal="right" vertical="center" indent="1"/>
    </xf>
    <xf numFmtId="0" fontId="18" fillId="0" borderId="39" xfId="0" applyFont="1" applyBorder="1" applyAlignment="1">
      <alignment horizontal="left" vertical="center" indent="2"/>
    </xf>
    <xf numFmtId="44" fontId="19" fillId="0" borderId="0" xfId="1" applyFont="1" applyFill="1" applyBorder="1" applyAlignment="1" applyProtection="1">
      <alignment horizontal="right" vertical="center" indent="1"/>
    </xf>
    <xf numFmtId="44" fontId="45" fillId="3" borderId="11" xfId="1" applyFont="1" applyFill="1" applyBorder="1" applyAlignment="1" applyProtection="1">
      <alignment horizontal="right" vertical="center" indent="1"/>
    </xf>
    <xf numFmtId="44" fontId="19" fillId="11" borderId="18" xfId="1" applyFont="1" applyFill="1" applyBorder="1" applyAlignment="1" applyProtection="1">
      <alignment horizontal="right" vertical="center" indent="1"/>
    </xf>
    <xf numFmtId="44" fontId="19" fillId="11" borderId="4" xfId="1" applyFont="1" applyFill="1" applyBorder="1" applyAlignment="1" applyProtection="1">
      <alignment horizontal="right" vertical="center" indent="1"/>
    </xf>
    <xf numFmtId="44" fontId="37" fillId="11" borderId="11" xfId="1" applyFont="1" applyFill="1" applyBorder="1" applyAlignment="1" applyProtection="1">
      <alignment horizontal="right" vertical="center" indent="1"/>
    </xf>
    <xf numFmtId="44" fontId="31" fillId="10" borderId="11" xfId="1" applyFont="1" applyFill="1" applyBorder="1" applyAlignment="1" applyProtection="1">
      <alignment horizontal="right" vertical="center" indent="1"/>
    </xf>
    <xf numFmtId="0" fontId="30" fillId="6" borderId="8" xfId="0" applyFont="1" applyFill="1" applyBorder="1" applyAlignment="1">
      <alignment horizontal="left" vertical="center" indent="1"/>
    </xf>
    <xf numFmtId="0" fontId="17" fillId="0" borderId="9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7" fillId="0" borderId="42" xfId="0" applyFont="1" applyBorder="1" applyAlignment="1">
      <alignment horizontal="left" vertical="center" indent="1"/>
    </xf>
    <xf numFmtId="44" fontId="5" fillId="3" borderId="46" xfId="1" applyFont="1" applyFill="1" applyBorder="1" applyAlignment="1" applyProtection="1">
      <alignment horizontal="right" vertical="center" indent="1"/>
    </xf>
    <xf numFmtId="44" fontId="5" fillId="2" borderId="50" xfId="1" applyFont="1" applyFill="1" applyBorder="1" applyAlignment="1" applyProtection="1">
      <alignment horizontal="right" vertical="center" indent="1"/>
    </xf>
    <xf numFmtId="44" fontId="5" fillId="2" borderId="2" xfId="1" applyFont="1" applyFill="1" applyBorder="1" applyAlignment="1" applyProtection="1">
      <alignment horizontal="right" vertical="center" indent="1"/>
    </xf>
    <xf numFmtId="0" fontId="5" fillId="0" borderId="8" xfId="0" applyFont="1" applyBorder="1"/>
    <xf numFmtId="44" fontId="36" fillId="0" borderId="0" xfId="1" applyFont="1" applyFill="1" applyBorder="1" applyAlignment="1" applyProtection="1">
      <alignment horizontal="center" vertical="center"/>
    </xf>
    <xf numFmtId="0" fontId="27" fillId="0" borderId="0" xfId="0" applyFont="1"/>
    <xf numFmtId="0" fontId="19" fillId="0" borderId="0" xfId="0" applyFont="1"/>
    <xf numFmtId="0" fontId="19" fillId="0" borderId="9" xfId="0" applyFont="1" applyBorder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9" fillId="0" borderId="8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9" xfId="0" applyFont="1" applyBorder="1" applyAlignment="1">
      <alignment vertical="center"/>
    </xf>
    <xf numFmtId="0" fontId="14" fillId="0" borderId="8" xfId="0" applyFont="1" applyBorder="1" applyAlignment="1">
      <alignment horizontal="left" vertical="center" indent="1"/>
    </xf>
    <xf numFmtId="44" fontId="24" fillId="0" borderId="0" xfId="1" applyFont="1" applyFill="1" applyBorder="1" applyAlignment="1" applyProtection="1">
      <alignment horizontal="center" vertical="center"/>
    </xf>
    <xf numFmtId="2" fontId="7" fillId="0" borderId="0" xfId="1" applyNumberFormat="1" applyFont="1" applyFill="1" applyBorder="1" applyAlignment="1" applyProtection="1">
      <alignment horizontal="right" vertical="center" indent="1"/>
    </xf>
    <xf numFmtId="44" fontId="35" fillId="11" borderId="14" xfId="1" applyFont="1" applyFill="1" applyBorder="1" applyAlignment="1" applyProtection="1">
      <alignment horizontal="right" vertical="center" indent="1"/>
    </xf>
    <xf numFmtId="0" fontId="5" fillId="0" borderId="57" xfId="0" applyFont="1" applyBorder="1" applyAlignment="1">
      <alignment horizontal="center" vertical="center"/>
    </xf>
    <xf numFmtId="44" fontId="5" fillId="0" borderId="58" xfId="1" applyFont="1" applyBorder="1" applyAlignment="1" applyProtection="1">
      <alignment vertical="center"/>
    </xf>
    <xf numFmtId="44" fontId="5" fillId="6" borderId="59" xfId="1" applyFont="1" applyFill="1" applyBorder="1" applyAlignment="1" applyProtection="1">
      <alignment vertical="center"/>
    </xf>
    <xf numFmtId="3" fontId="8" fillId="0" borderId="0" xfId="0" applyNumberFormat="1" applyFont="1" applyAlignment="1">
      <alignment horizontal="right" vertical="center" indent="1"/>
    </xf>
    <xf numFmtId="0" fontId="5" fillId="0" borderId="29" xfId="0" applyFont="1" applyBorder="1" applyAlignment="1">
      <alignment vertical="center"/>
    </xf>
    <xf numFmtId="0" fontId="5" fillId="0" borderId="60" xfId="0" applyFont="1" applyBorder="1" applyAlignment="1">
      <alignment horizontal="center" vertical="center"/>
    </xf>
    <xf numFmtId="44" fontId="5" fillId="0" borderId="54" xfId="1" applyFont="1" applyBorder="1" applyAlignment="1" applyProtection="1">
      <alignment vertical="center"/>
    </xf>
    <xf numFmtId="44" fontId="5" fillId="6" borderId="65" xfId="1" applyFont="1" applyFill="1" applyBorder="1" applyAlignment="1" applyProtection="1">
      <alignment vertical="center"/>
    </xf>
    <xf numFmtId="0" fontId="5" fillId="0" borderId="61" xfId="0" applyFont="1" applyBorder="1" applyAlignment="1">
      <alignment horizontal="center" vertical="center"/>
    </xf>
    <xf numFmtId="44" fontId="5" fillId="0" borderId="62" xfId="1" applyFont="1" applyBorder="1" applyAlignment="1" applyProtection="1">
      <alignment vertical="center"/>
    </xf>
    <xf numFmtId="44" fontId="5" fillId="6" borderId="64" xfId="1" applyFont="1" applyFill="1" applyBorder="1" applyAlignment="1" applyProtection="1">
      <alignment vertical="center"/>
    </xf>
    <xf numFmtId="44" fontId="5" fillId="6" borderId="11" xfId="1" applyFont="1" applyFill="1" applyBorder="1" applyAlignment="1" applyProtection="1">
      <alignment vertical="center"/>
    </xf>
    <xf numFmtId="44" fontId="46" fillId="5" borderId="11" xfId="1" applyFont="1" applyFill="1" applyBorder="1" applyAlignment="1" applyProtection="1">
      <alignment vertical="center"/>
    </xf>
    <xf numFmtId="0" fontId="7" fillId="0" borderId="39" xfId="0" applyFont="1" applyBorder="1" applyAlignment="1">
      <alignment horizontal="left" vertical="center" indent="1"/>
    </xf>
    <xf numFmtId="44" fontId="5" fillId="3" borderId="45" xfId="1" applyFont="1" applyFill="1" applyBorder="1" applyAlignment="1" applyProtection="1">
      <alignment horizontal="right" vertical="center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indent="1"/>
    </xf>
    <xf numFmtId="0" fontId="7" fillId="0" borderId="41" xfId="0" applyFont="1" applyBorder="1" applyAlignment="1">
      <alignment horizontal="left" vertical="center" indent="1"/>
    </xf>
    <xf numFmtId="44" fontId="5" fillId="3" borderId="20" xfId="1" applyFont="1" applyFill="1" applyBorder="1" applyAlignment="1" applyProtection="1">
      <alignment horizontal="right" vertical="center" indent="1"/>
    </xf>
    <xf numFmtId="0" fontId="35" fillId="0" borderId="0" xfId="0" applyFont="1" applyAlignment="1">
      <alignment vertical="center"/>
    </xf>
    <xf numFmtId="0" fontId="6" fillId="5" borderId="21" xfId="0" applyFont="1" applyFill="1" applyBorder="1" applyAlignment="1">
      <alignment vertical="center" wrapText="1"/>
    </xf>
    <xf numFmtId="0" fontId="57" fillId="7" borderId="18" xfId="0" applyFont="1" applyFill="1" applyBorder="1" applyAlignment="1">
      <alignment horizontal="center" vertical="center" wrapText="1"/>
    </xf>
    <xf numFmtId="0" fontId="57" fillId="7" borderId="28" xfId="0" applyFont="1" applyFill="1" applyBorder="1" applyAlignment="1">
      <alignment horizontal="center" vertical="center" wrapText="1"/>
    </xf>
    <xf numFmtId="0" fontId="57" fillId="7" borderId="55" xfId="0" applyFont="1" applyFill="1" applyBorder="1" applyAlignment="1">
      <alignment horizontal="center" vertical="center" wrapText="1"/>
    </xf>
    <xf numFmtId="0" fontId="57" fillId="7" borderId="56" xfId="0" applyFont="1" applyFill="1" applyBorder="1" applyAlignment="1">
      <alignment horizontal="center" vertical="center" wrapText="1"/>
    </xf>
    <xf numFmtId="0" fontId="34" fillId="7" borderId="20" xfId="0" applyFont="1" applyFill="1" applyBorder="1" applyAlignment="1">
      <alignment vertical="center" wrapText="1"/>
    </xf>
    <xf numFmtId="0" fontId="30" fillId="6" borderId="8" xfId="0" applyFont="1" applyFill="1" applyBorder="1" applyAlignment="1">
      <alignment horizontal="left" vertical="center" wrapText="1" indent="1"/>
    </xf>
    <xf numFmtId="0" fontId="17" fillId="0" borderId="9" xfId="0" applyFont="1" applyBorder="1" applyAlignment="1">
      <alignment horizontal="left" vertical="center" wrapText="1" indent="1"/>
    </xf>
    <xf numFmtId="0" fontId="17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3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38" fillId="5" borderId="19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vertical="center" wrapText="1"/>
    </xf>
    <xf numFmtId="0" fontId="39" fillId="6" borderId="2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9" fillId="7" borderId="47" xfId="0" applyFont="1" applyFill="1" applyBorder="1" applyAlignment="1">
      <alignment vertical="center" wrapText="1"/>
    </xf>
    <xf numFmtId="0" fontId="39" fillId="7" borderId="10" xfId="0" applyFont="1" applyFill="1" applyBorder="1" applyAlignment="1">
      <alignment horizontal="left" vertical="center"/>
    </xf>
    <xf numFmtId="0" fontId="39" fillId="7" borderId="10" xfId="0" applyFont="1" applyFill="1" applyBorder="1" applyAlignment="1">
      <alignment vertical="center"/>
    </xf>
    <xf numFmtId="0" fontId="39" fillId="7" borderId="33" xfId="0" applyFont="1" applyFill="1" applyBorder="1" applyAlignment="1">
      <alignment vertical="center" wrapText="1"/>
    </xf>
    <xf numFmtId="0" fontId="60" fillId="5" borderId="35" xfId="0" applyFont="1" applyFill="1" applyBorder="1" applyAlignment="1">
      <alignment vertical="center" wrapText="1"/>
    </xf>
    <xf numFmtId="0" fontId="60" fillId="5" borderId="28" xfId="0" applyFont="1" applyFill="1" applyBorder="1" applyAlignment="1">
      <alignment vertical="center" wrapText="1"/>
    </xf>
    <xf numFmtId="0" fontId="60" fillId="5" borderId="79" xfId="0" applyFont="1" applyFill="1" applyBorder="1" applyAlignment="1">
      <alignment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34" fillId="6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34" fillId="7" borderId="21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wrapText="1"/>
    </xf>
    <xf numFmtId="0" fontId="9" fillId="7" borderId="35" xfId="0" applyFont="1" applyFill="1" applyBorder="1" applyAlignment="1">
      <alignment horizontal="left" vertical="center" indent="5"/>
    </xf>
    <xf numFmtId="0" fontId="9" fillId="7" borderId="63" xfId="0" applyFont="1" applyFill="1" applyBorder="1" applyAlignment="1">
      <alignment vertical="center" wrapText="1"/>
    </xf>
    <xf numFmtId="0" fontId="34" fillId="7" borderId="19" xfId="0" applyFont="1" applyFill="1" applyBorder="1" applyAlignment="1">
      <alignment horizontal="center" wrapText="1"/>
    </xf>
    <xf numFmtId="0" fontId="11" fillId="0" borderId="0" xfId="0" applyFont="1"/>
    <xf numFmtId="0" fontId="9" fillId="0" borderId="0" xfId="0" applyFont="1" applyAlignment="1">
      <alignment horizontal="left" vertical="center"/>
    </xf>
    <xf numFmtId="0" fontId="57" fillId="0" borderId="0" xfId="0" applyFont="1" applyAlignment="1">
      <alignment vertical="center"/>
    </xf>
    <xf numFmtId="0" fontId="9" fillId="0" borderId="0" xfId="0" applyFont="1" applyAlignment="1">
      <alignment horizontal="left" vertical="center" indent="10"/>
    </xf>
    <xf numFmtId="0" fontId="5" fillId="13" borderId="76" xfId="0" applyFont="1" applyFill="1" applyBorder="1"/>
    <xf numFmtId="0" fontId="5" fillId="13" borderId="77" xfId="0" applyFont="1" applyFill="1" applyBorder="1"/>
    <xf numFmtId="0" fontId="7" fillId="13" borderId="77" xfId="0" applyFont="1" applyFill="1" applyBorder="1"/>
    <xf numFmtId="0" fontId="58" fillId="13" borderId="77" xfId="0" applyFont="1" applyFill="1" applyBorder="1" applyAlignment="1">
      <alignment horizontal="left"/>
    </xf>
    <xf numFmtId="0" fontId="5" fillId="13" borderId="77" xfId="0" applyFont="1" applyFill="1" applyBorder="1" applyAlignment="1">
      <alignment horizontal="left"/>
    </xf>
    <xf numFmtId="0" fontId="23" fillId="13" borderId="77" xfId="0" applyFont="1" applyFill="1" applyBorder="1" applyAlignment="1">
      <alignment horizontal="left" wrapText="1"/>
    </xf>
    <xf numFmtId="0" fontId="23" fillId="13" borderId="78" xfId="0" applyFont="1" applyFill="1" applyBorder="1" applyAlignment="1">
      <alignment horizontal="left" wrapText="1"/>
    </xf>
    <xf numFmtId="0" fontId="57" fillId="0" borderId="0" xfId="0" applyFont="1" applyAlignment="1">
      <alignment vertical="center" wrapText="1"/>
    </xf>
    <xf numFmtId="0" fontId="9" fillId="0" borderId="0" xfId="0" applyFont="1" applyAlignment="1">
      <alignment horizontal="left" indent="10"/>
    </xf>
    <xf numFmtId="0" fontId="10" fillId="0" borderId="0" xfId="0" applyFont="1" applyAlignment="1">
      <alignment horizontal="right"/>
    </xf>
    <xf numFmtId="44" fontId="12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5" fillId="13" borderId="74" xfId="0" applyFont="1" applyFill="1" applyBorder="1" applyAlignment="1">
      <alignment horizontal="left"/>
    </xf>
    <xf numFmtId="0" fontId="5" fillId="13" borderId="0" xfId="0" applyFont="1" applyFill="1"/>
    <xf numFmtId="0" fontId="7" fillId="13" borderId="0" xfId="0" applyFont="1" applyFill="1"/>
    <xf numFmtId="0" fontId="58" fillId="13" borderId="0" xfId="0" applyFont="1" applyFill="1" applyAlignment="1">
      <alignment vertical="center"/>
    </xf>
    <xf numFmtId="0" fontId="58" fillId="13" borderId="0" xfId="0" applyFont="1" applyFill="1" applyAlignment="1">
      <alignment horizontal="left" wrapText="1"/>
    </xf>
    <xf numFmtId="0" fontId="23" fillId="13" borderId="0" xfId="0" applyFont="1" applyFill="1"/>
    <xf numFmtId="0" fontId="5" fillId="13" borderId="75" xfId="0" applyFont="1" applyFill="1" applyBorder="1"/>
    <xf numFmtId="0" fontId="5" fillId="13" borderId="0" xfId="0" applyFont="1" applyFill="1" applyAlignment="1">
      <alignment vertical="top"/>
    </xf>
    <xf numFmtId="0" fontId="58" fillId="13" borderId="0" xfId="0" applyFont="1" applyFill="1" applyAlignment="1">
      <alignment horizontal="left" vertical="top"/>
    </xf>
    <xf numFmtId="0" fontId="58" fillId="13" borderId="0" xfId="0" applyFont="1" applyFill="1" applyAlignment="1">
      <alignment horizontal="left" vertical="top" wrapText="1"/>
    </xf>
    <xf numFmtId="9" fontId="27" fillId="2" borderId="0" xfId="0" applyNumberFormat="1" applyFont="1" applyFill="1" applyAlignment="1">
      <alignment horizontal="center" vertical="center"/>
    </xf>
    <xf numFmtId="0" fontId="58" fillId="13" borderId="0" xfId="0" applyFont="1" applyFill="1" applyAlignment="1">
      <alignment horizontal="left"/>
    </xf>
    <xf numFmtId="0" fontId="5" fillId="13" borderId="0" xfId="0" applyFont="1" applyFill="1" applyAlignment="1">
      <alignment horizontal="left"/>
    </xf>
    <xf numFmtId="0" fontId="58" fillId="13" borderId="75" xfId="0" applyFont="1" applyFill="1" applyBorder="1" applyAlignment="1">
      <alignment horizontal="left" vertical="top" wrapText="1"/>
    </xf>
    <xf numFmtId="0" fontId="58" fillId="13" borderId="0" xfId="0" applyFont="1" applyFill="1" applyAlignment="1">
      <alignment vertical="center" wrapText="1"/>
    </xf>
    <xf numFmtId="0" fontId="58" fillId="13" borderId="7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27" fillId="0" borderId="0" xfId="0" applyFont="1" applyAlignment="1">
      <alignment horizontal="left" vertical="center" indent="4"/>
    </xf>
    <xf numFmtId="0" fontId="26" fillId="0" borderId="0" xfId="0" applyFont="1" applyAlignment="1">
      <alignment horizontal="left" indent="4"/>
    </xf>
    <xf numFmtId="44" fontId="39" fillId="12" borderId="0" xfId="0" applyNumberFormat="1" applyFont="1" applyFill="1" applyAlignment="1">
      <alignment vertical="center" wrapText="1"/>
    </xf>
    <xf numFmtId="44" fontId="39" fillId="12" borderId="0" xfId="0" applyNumberFormat="1" applyFont="1" applyFill="1" applyAlignment="1">
      <alignment horizontal="right" vertical="center"/>
    </xf>
    <xf numFmtId="0" fontId="22" fillId="13" borderId="71" xfId="0" applyFont="1" applyFill="1" applyBorder="1"/>
    <xf numFmtId="0" fontId="5" fillId="13" borderId="72" xfId="0" applyFont="1" applyFill="1" applyBorder="1" applyAlignment="1">
      <alignment horizontal="left" vertical="center" wrapText="1" indent="1"/>
    </xf>
    <xf numFmtId="0" fontId="5" fillId="13" borderId="72" xfId="0" applyFont="1" applyFill="1" applyBorder="1" applyAlignment="1">
      <alignment vertical="center"/>
    </xf>
    <xf numFmtId="3" fontId="5" fillId="13" borderId="72" xfId="0" applyNumberFormat="1" applyFont="1" applyFill="1" applyBorder="1" applyAlignment="1">
      <alignment vertical="center"/>
    </xf>
    <xf numFmtId="3" fontId="5" fillId="13" borderId="73" xfId="0" applyNumberFormat="1" applyFont="1" applyFill="1" applyBorder="1" applyAlignment="1">
      <alignment vertical="center"/>
    </xf>
    <xf numFmtId="0" fontId="22" fillId="13" borderId="74" xfId="0" applyFont="1" applyFill="1" applyBorder="1"/>
    <xf numFmtId="0" fontId="14" fillId="13" borderId="0" xfId="0" applyFont="1" applyFill="1"/>
    <xf numFmtId="0" fontId="14" fillId="13" borderId="75" xfId="0" applyFont="1" applyFill="1" applyBorder="1"/>
    <xf numFmtId="0" fontId="13" fillId="0" borderId="0" xfId="0" applyFont="1" applyAlignment="1">
      <alignment vertical="center"/>
    </xf>
    <xf numFmtId="0" fontId="2" fillId="0" borderId="0" xfId="0" applyFont="1"/>
    <xf numFmtId="17" fontId="59" fillId="8" borderId="0" xfId="0" applyNumberFormat="1" applyFont="1" applyFill="1" applyAlignment="1">
      <alignment horizontal="left" indent="1"/>
    </xf>
    <xf numFmtId="0" fontId="39" fillId="0" borderId="0" xfId="0" applyFont="1" applyAlignment="1">
      <alignment horizontal="left" vertical="center" indent="10"/>
    </xf>
    <xf numFmtId="0" fontId="39" fillId="0" borderId="0" xfId="0" applyFont="1" applyAlignment="1">
      <alignment horizontal="left" indent="10"/>
    </xf>
    <xf numFmtId="0" fontId="40" fillId="0" borderId="0" xfId="0" applyFont="1" applyAlignment="1">
      <alignment horizontal="right"/>
    </xf>
    <xf numFmtId="0" fontId="41" fillId="0" borderId="0" xfId="0" applyFont="1"/>
    <xf numFmtId="0" fontId="6" fillId="0" borderId="0" xfId="2" applyFont="1" applyFill="1" applyAlignment="1" applyProtection="1">
      <alignment horizontal="left" vertical="center" wrapText="1" indent="1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14" fontId="5" fillId="4" borderId="58" xfId="0" applyNumberFormat="1" applyFont="1" applyFill="1" applyBorder="1" applyAlignment="1" applyProtection="1">
      <alignment vertical="center"/>
      <protection locked="0"/>
    </xf>
    <xf numFmtId="0" fontId="61" fillId="0" borderId="0" xfId="0" applyFont="1" applyAlignment="1">
      <alignment vertical="center"/>
    </xf>
    <xf numFmtId="14" fontId="5" fillId="2" borderId="58" xfId="0" applyNumberFormat="1" applyFont="1" applyFill="1" applyBorder="1" applyAlignment="1" applyProtection="1">
      <alignment vertical="center"/>
      <protection locked="0"/>
    </xf>
    <xf numFmtId="14" fontId="12" fillId="4" borderId="0" xfId="0" applyNumberFormat="1" applyFont="1" applyFill="1" applyAlignment="1" applyProtection="1">
      <alignment horizontal="center" vertical="center"/>
      <protection locked="0"/>
    </xf>
    <xf numFmtId="9" fontId="52" fillId="0" borderId="68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53" fillId="0" borderId="66" xfId="0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53" fillId="2" borderId="0" xfId="0" applyFont="1" applyFill="1" applyAlignment="1">
      <alignment horizontal="left" vertical="center" wrapText="1"/>
    </xf>
    <xf numFmtId="0" fontId="52" fillId="2" borderId="0" xfId="0" applyFont="1" applyFill="1" applyAlignment="1">
      <alignment horizontal="left" vertical="center" wrapText="1"/>
    </xf>
    <xf numFmtId="0" fontId="53" fillId="2" borderId="52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3" fillId="0" borderId="68" xfId="0" applyFont="1" applyBorder="1" applyAlignment="1">
      <alignment horizontal="center" vertical="center" wrapText="1"/>
    </xf>
    <xf numFmtId="0" fontId="53" fillId="0" borderId="69" xfId="0" applyFont="1" applyBorder="1" applyAlignment="1">
      <alignment horizontal="center" vertical="center" wrapText="1"/>
    </xf>
    <xf numFmtId="0" fontId="53" fillId="0" borderId="70" xfId="0" applyFont="1" applyBorder="1" applyAlignment="1">
      <alignment horizontal="center" vertical="center" wrapText="1"/>
    </xf>
    <xf numFmtId="0" fontId="52" fillId="2" borderId="0" xfId="0" applyFont="1" applyFill="1" applyAlignment="1">
      <alignment horizontal="left" vertical="center" wrapText="1" indent="2"/>
    </xf>
    <xf numFmtId="0" fontId="52" fillId="2" borderId="0" xfId="0" quotePrefix="1" applyFont="1" applyFill="1" applyAlignment="1">
      <alignment horizontal="left" vertical="center" wrapText="1" indent="2"/>
    </xf>
    <xf numFmtId="0" fontId="33" fillId="0" borderId="28" xfId="0" applyFont="1" applyBorder="1" applyAlignment="1" applyProtection="1">
      <alignment horizontal="center" vertical="center" wrapText="1"/>
      <protection locked="0"/>
    </xf>
    <xf numFmtId="0" fontId="9" fillId="12" borderId="0" xfId="0" applyFont="1" applyFill="1" applyAlignment="1" applyProtection="1">
      <alignment horizontal="center" vertical="center" wrapText="1"/>
      <protection locked="0"/>
    </xf>
    <xf numFmtId="0" fontId="57" fillId="7" borderId="10" xfId="0" applyFont="1" applyFill="1" applyBorder="1" applyAlignment="1">
      <alignment horizontal="center" vertical="center" wrapText="1"/>
    </xf>
    <xf numFmtId="0" fontId="57" fillId="7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164" fontId="27" fillId="2" borderId="0" xfId="1" applyNumberFormat="1" applyFont="1" applyFill="1" applyAlignment="1" applyProtection="1">
      <alignment horizontal="left" vertical="center" indent="1"/>
    </xf>
  </cellXfs>
  <cellStyles count="4">
    <cellStyle name="Lien hypertexte" xfId="2" builtinId="8"/>
    <cellStyle name="Monétaire" xfId="1" builtinId="4"/>
    <cellStyle name="Normal" xfId="0" builtinId="0"/>
    <cellStyle name="Pourcentage" xfId="3" builtinId="5"/>
  </cellStyles>
  <dxfs count="31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7" tint="0.79998168889431442"/>
        </patternFill>
      </fill>
    </dxf>
    <dxf>
      <fill>
        <patternFill>
          <bgColor rgb="FFFFCCCC"/>
        </patternFill>
      </fill>
    </dxf>
    <dxf>
      <font>
        <color theme="0" tint="-0.24994659260841701"/>
      </font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7" tint="0.79998168889431442"/>
        </patternFill>
      </fill>
    </dxf>
    <dxf>
      <fill>
        <patternFill>
          <bgColor rgb="FFFFCCCC"/>
        </patternFill>
      </fill>
    </dxf>
    <dxf>
      <fill>
        <patternFill>
          <bgColor theme="7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7" tint="0.79998168889431442"/>
        </patternFill>
      </fill>
    </dxf>
    <dxf>
      <fill>
        <patternFill>
          <bgColor rgb="FFFFCCCC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bottom/>
        <vertical/>
        <horizontal/>
      </border>
    </dxf>
    <dxf>
      <font>
        <color theme="0"/>
      </font>
    </dxf>
  </dxfs>
  <tableStyles count="0" defaultTableStyle="TableStyleMedium2" defaultPivotStyle="PivotStyleLight16"/>
  <colors>
    <mruColors>
      <color rgb="FFFFCCCC"/>
      <color rgb="FFAC75D5"/>
      <color rgb="FFDFDDDD"/>
      <color rgb="FFFF9999"/>
      <color rgb="FFA7FFCF"/>
      <color rgb="FF89E0FF"/>
      <color rgb="FFFD71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OMS@N" TargetMode="External"/><Relationship Id="rId1" Type="http://schemas.openxmlformats.org/officeDocument/2006/relationships/hyperlink" Target="mailto:COMS@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8345-D792-4D74-958F-567964674AF8}">
  <sheetPr>
    <tabColor rgb="FFFFFF00"/>
    <pageSetUpPr fitToPage="1"/>
  </sheetPr>
  <dimension ref="B1:O20"/>
  <sheetViews>
    <sheetView showGridLines="0" zoomScale="90" zoomScaleNormal="90" workbookViewId="0">
      <pane ySplit="3" topLeftCell="A4" activePane="bottomLeft" state="frozen"/>
      <selection pane="bottomLeft" activeCell="E29" sqref="E29"/>
    </sheetView>
  </sheetViews>
  <sheetFormatPr baseColWidth="10" defaultColWidth="11.44140625" defaultRowHeight="14.4" x14ac:dyDescent="0.3"/>
  <cols>
    <col min="1" max="4" width="3.77734375" style="1" customWidth="1"/>
    <col min="5" max="15" width="10.77734375" style="1" customWidth="1"/>
    <col min="16" max="16" width="3.77734375" style="1" customWidth="1"/>
    <col min="17" max="16384" width="11.44140625" style="1"/>
  </cols>
  <sheetData>
    <row r="1" spans="2:15" ht="18" customHeight="1" x14ac:dyDescent="0.3"/>
    <row r="2" spans="2:15" ht="49.8" customHeight="1" x14ac:dyDescent="0.3">
      <c r="B2" s="246" t="s">
        <v>58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8"/>
    </row>
    <row r="3" spans="2:15" ht="30" customHeight="1" x14ac:dyDescent="0.3"/>
    <row r="4" spans="2:15" ht="20.100000000000001" customHeight="1" x14ac:dyDescent="0.3">
      <c r="B4" s="3" t="s">
        <v>31</v>
      </c>
    </row>
    <row r="5" spans="2:15" x14ac:dyDescent="0.3">
      <c r="C5" s="1" t="s">
        <v>83</v>
      </c>
    </row>
    <row r="7" spans="2:15" ht="20.100000000000001" customHeight="1" x14ac:dyDescent="0.3">
      <c r="B7" s="3" t="s">
        <v>28</v>
      </c>
    </row>
    <row r="9" spans="2:15" x14ac:dyDescent="0.3">
      <c r="C9" s="1" t="s">
        <v>50</v>
      </c>
    </row>
    <row r="10" spans="2:15" ht="18" x14ac:dyDescent="0.3">
      <c r="D10" s="241" t="s">
        <v>51</v>
      </c>
    </row>
    <row r="11" spans="2:15" x14ac:dyDescent="0.3">
      <c r="D11" s="1" t="s">
        <v>52</v>
      </c>
    </row>
    <row r="13" spans="2:15" x14ac:dyDescent="0.3">
      <c r="C13" s="1" t="s">
        <v>29</v>
      </c>
    </row>
    <row r="14" spans="2:15" x14ac:dyDescent="0.3">
      <c r="D14" s="1" t="s">
        <v>89</v>
      </c>
    </row>
    <row r="15" spans="2:15" x14ac:dyDescent="0.3">
      <c r="D15" s="1" t="s">
        <v>84</v>
      </c>
    </row>
    <row r="17" spans="3:4" x14ac:dyDescent="0.3">
      <c r="C17" s="2" t="s">
        <v>25</v>
      </c>
    </row>
    <row r="18" spans="3:4" x14ac:dyDescent="0.3">
      <c r="C18" s="2"/>
      <c r="D18" s="1" t="s">
        <v>63</v>
      </c>
    </row>
    <row r="19" spans="3:4" x14ac:dyDescent="0.3">
      <c r="C19" s="2"/>
      <c r="D19" s="1" t="s">
        <v>90</v>
      </c>
    </row>
    <row r="20" spans="3:4" x14ac:dyDescent="0.3">
      <c r="C20" s="1" t="s">
        <v>30</v>
      </c>
    </row>
  </sheetData>
  <sheetProtection algorithmName="SHA-512" hashValue="Xsk8WxCZEVxmip9WcM8Mj2/J+cF0LDuH5mTilj/sRZbdxnrRjs0DSWhflAF3SdRpRdkrbQyu5AmK4kf+HNt3hw==" saltValue="0a1ge3HZT6d0p9rKBHq52g==" spinCount="100000" sheet="1" objects="1" scenarios="1"/>
  <mergeCells count="1">
    <mergeCell ref="B2:O2"/>
  </mergeCells>
  <printOptions horizontalCentered="1"/>
  <pageMargins left="0.25" right="0.25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3D460-F3AF-488F-8B25-FF8DC1D95A00}">
  <sheetPr>
    <tabColor theme="9" tint="0.59999389629810485"/>
  </sheetPr>
  <dimension ref="A2:H38"/>
  <sheetViews>
    <sheetView zoomScale="145" zoomScaleNormal="14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4.4" x14ac:dyDescent="0.3"/>
  <cols>
    <col min="1" max="1" width="3.77734375" style="4" customWidth="1"/>
    <col min="2" max="2" width="23.44140625" style="4" customWidth="1"/>
    <col min="3" max="16384" width="11.5546875" style="4"/>
  </cols>
  <sheetData>
    <row r="2" spans="1:8" ht="91.8" customHeight="1" x14ac:dyDescent="0.3">
      <c r="B2" s="255" t="s">
        <v>62</v>
      </c>
      <c r="C2" s="256"/>
      <c r="D2" s="256"/>
      <c r="E2" s="256"/>
      <c r="F2" s="256"/>
    </row>
    <row r="5" spans="1:8" ht="15.6" x14ac:dyDescent="0.3">
      <c r="A5" s="8" t="s">
        <v>53</v>
      </c>
      <c r="B5" s="5"/>
      <c r="C5" s="6"/>
      <c r="D5" s="6"/>
      <c r="E5" s="6"/>
      <c r="F5" s="6"/>
      <c r="G5" s="6"/>
    </row>
    <row r="6" spans="1:8" ht="14.4" customHeight="1" x14ac:dyDescent="0.3">
      <c r="A6" s="6"/>
      <c r="B6" s="252" t="s">
        <v>54</v>
      </c>
      <c r="C6" s="252"/>
      <c r="D6" s="252"/>
      <c r="E6" s="252"/>
      <c r="F6" s="252"/>
      <c r="G6" s="252"/>
      <c r="H6" s="252"/>
    </row>
    <row r="7" spans="1:8" ht="14.4" customHeight="1" x14ac:dyDescent="0.3">
      <c r="A7" s="6"/>
      <c r="B7" s="260" t="s">
        <v>26</v>
      </c>
      <c r="C7" s="260"/>
      <c r="D7" s="260"/>
      <c r="E7" s="260"/>
      <c r="F7" s="260"/>
      <c r="G7" s="260"/>
      <c r="H7" s="260"/>
    </row>
    <row r="8" spans="1:8" ht="14.4" customHeight="1" x14ac:dyDescent="0.3">
      <c r="A8" s="6"/>
      <c r="B8" s="260" t="s">
        <v>55</v>
      </c>
      <c r="C8" s="260"/>
      <c r="D8" s="260"/>
      <c r="E8" s="260"/>
      <c r="F8" s="260"/>
      <c r="G8" s="260"/>
      <c r="H8" s="260"/>
    </row>
    <row r="9" spans="1:8" ht="14.4" customHeight="1" x14ac:dyDescent="0.3">
      <c r="A9" s="6"/>
      <c r="B9" s="261" t="s">
        <v>91</v>
      </c>
      <c r="C9" s="260"/>
      <c r="D9" s="260"/>
      <c r="E9" s="260"/>
      <c r="F9" s="260"/>
      <c r="G9" s="260"/>
      <c r="H9" s="260"/>
    </row>
    <row r="10" spans="1:8" ht="28.2" customHeight="1" x14ac:dyDescent="0.3">
      <c r="A10" s="6"/>
      <c r="B10" s="252" t="s">
        <v>69</v>
      </c>
      <c r="C10" s="252"/>
      <c r="D10" s="252"/>
      <c r="E10" s="252"/>
      <c r="F10" s="252"/>
      <c r="G10" s="252"/>
      <c r="H10" s="252"/>
    </row>
    <row r="11" spans="1:8" x14ac:dyDescent="0.3">
      <c r="A11" s="6"/>
      <c r="B11" s="9"/>
      <c r="C11" s="9"/>
      <c r="D11" s="9"/>
      <c r="E11" s="9"/>
      <c r="F11" s="9"/>
      <c r="G11" s="9"/>
      <c r="H11" s="9"/>
    </row>
    <row r="12" spans="1:8" ht="29.4" customHeight="1" x14ac:dyDescent="0.3">
      <c r="A12" s="6"/>
      <c r="B12" s="252" t="s">
        <v>56</v>
      </c>
      <c r="C12" s="252"/>
      <c r="D12" s="252"/>
      <c r="E12" s="252"/>
      <c r="F12" s="252"/>
      <c r="G12" s="252"/>
      <c r="H12" s="252"/>
    </row>
    <row r="13" spans="1:8" x14ac:dyDescent="0.3">
      <c r="A13" s="6"/>
      <c r="B13" s="252"/>
      <c r="C13" s="252"/>
      <c r="D13" s="252"/>
      <c r="E13" s="252"/>
      <c r="F13" s="252"/>
      <c r="G13" s="252"/>
      <c r="H13" s="252"/>
    </row>
    <row r="14" spans="1:8" ht="14.4" customHeight="1" x14ac:dyDescent="0.3">
      <c r="A14" s="6"/>
      <c r="B14" s="252" t="s">
        <v>35</v>
      </c>
      <c r="C14" s="252"/>
      <c r="D14" s="252"/>
      <c r="E14" s="252"/>
      <c r="F14" s="252"/>
      <c r="G14" s="252"/>
      <c r="H14" s="252"/>
    </row>
    <row r="15" spans="1:8" x14ac:dyDescent="0.3">
      <c r="A15" s="6"/>
      <c r="B15" s="252"/>
      <c r="C15" s="252"/>
      <c r="D15" s="252"/>
      <c r="E15" s="252"/>
      <c r="F15" s="252"/>
      <c r="G15" s="252"/>
      <c r="H15" s="252"/>
    </row>
    <row r="16" spans="1:8" x14ac:dyDescent="0.3">
      <c r="A16" s="6"/>
      <c r="B16" s="251" t="s">
        <v>57</v>
      </c>
      <c r="C16" s="251"/>
      <c r="D16" s="251"/>
      <c r="E16" s="251"/>
      <c r="F16" s="251"/>
      <c r="G16" s="251"/>
      <c r="H16" s="251"/>
    </row>
    <row r="17" spans="1:8" ht="11.4" customHeight="1" x14ac:dyDescent="0.3">
      <c r="A17" s="6"/>
      <c r="B17" s="252" t="s">
        <v>66</v>
      </c>
      <c r="C17" s="252"/>
      <c r="D17" s="252"/>
      <c r="E17" s="252"/>
      <c r="F17" s="252"/>
      <c r="G17" s="252"/>
      <c r="H17" s="252"/>
    </row>
    <row r="18" spans="1:8" x14ac:dyDescent="0.3">
      <c r="A18" s="7"/>
      <c r="B18" s="252" t="s">
        <v>64</v>
      </c>
      <c r="C18" s="252"/>
      <c r="D18" s="252"/>
      <c r="E18" s="252"/>
      <c r="F18" s="252"/>
      <c r="G18" s="252"/>
      <c r="H18" s="252"/>
    </row>
    <row r="19" spans="1:8" x14ac:dyDescent="0.3">
      <c r="A19" s="6"/>
      <c r="B19" s="252" t="s">
        <v>65</v>
      </c>
      <c r="C19" s="252"/>
      <c r="D19" s="252"/>
      <c r="E19" s="252"/>
      <c r="F19" s="252"/>
      <c r="G19" s="252"/>
      <c r="H19" s="252"/>
    </row>
    <row r="20" spans="1:8" x14ac:dyDescent="0.3">
      <c r="A20" s="6"/>
      <c r="B20" s="252" t="s">
        <v>67</v>
      </c>
      <c r="C20" s="252"/>
      <c r="D20" s="252"/>
      <c r="E20" s="252"/>
      <c r="F20" s="252"/>
      <c r="G20" s="252"/>
      <c r="H20" s="252"/>
    </row>
    <row r="21" spans="1:8" ht="12.6" customHeight="1" x14ac:dyDescent="0.3">
      <c r="A21" s="6"/>
      <c r="B21" s="252"/>
      <c r="C21" s="252"/>
      <c r="D21" s="252"/>
      <c r="E21" s="252"/>
      <c r="F21" s="252"/>
      <c r="G21" s="252"/>
      <c r="H21" s="252"/>
    </row>
    <row r="22" spans="1:8" ht="54" customHeight="1" x14ac:dyDescent="0.3">
      <c r="A22" s="6"/>
      <c r="B22" s="10" t="s">
        <v>20</v>
      </c>
      <c r="C22" s="257" t="s">
        <v>97</v>
      </c>
      <c r="D22" s="258"/>
      <c r="E22" s="258"/>
      <c r="F22" s="258"/>
      <c r="G22" s="259"/>
      <c r="H22" s="12"/>
    </row>
    <row r="23" spans="1:8" x14ac:dyDescent="0.3">
      <c r="A23" s="6"/>
      <c r="B23" s="10"/>
      <c r="C23" s="11" t="s">
        <v>24</v>
      </c>
      <c r="D23" s="11" t="s">
        <v>17</v>
      </c>
      <c r="E23" s="11" t="s">
        <v>23</v>
      </c>
      <c r="F23" s="11" t="s">
        <v>59</v>
      </c>
      <c r="G23" s="15" t="s">
        <v>60</v>
      </c>
      <c r="H23" s="12"/>
    </row>
    <row r="24" spans="1:8" ht="36" x14ac:dyDescent="0.3">
      <c r="A24" s="6"/>
      <c r="B24" s="13" t="s">
        <v>22</v>
      </c>
      <c r="C24" s="14"/>
      <c r="D24" s="14" t="s">
        <v>98</v>
      </c>
      <c r="E24" s="14"/>
      <c r="F24" s="14">
        <v>4</v>
      </c>
      <c r="G24" s="14">
        <v>4</v>
      </c>
      <c r="H24" s="12"/>
    </row>
    <row r="25" spans="1:8" x14ac:dyDescent="0.3">
      <c r="A25" s="6"/>
      <c r="B25" s="13" t="s">
        <v>21</v>
      </c>
      <c r="C25" s="244">
        <v>1</v>
      </c>
      <c r="D25" s="244">
        <f>65/35</f>
        <v>1.8571428571428572</v>
      </c>
      <c r="E25" s="244">
        <v>1</v>
      </c>
      <c r="F25" s="244">
        <v>1</v>
      </c>
      <c r="G25" s="244">
        <v>1</v>
      </c>
      <c r="H25" s="12"/>
    </row>
    <row r="26" spans="1:8" ht="22.8" customHeight="1" x14ac:dyDescent="0.3">
      <c r="A26" s="6"/>
      <c r="B26" s="12"/>
      <c r="C26" s="12"/>
      <c r="D26" s="12"/>
      <c r="E26" s="12"/>
      <c r="F26" s="12"/>
      <c r="G26" s="12"/>
      <c r="H26" s="12"/>
    </row>
    <row r="27" spans="1:8" ht="27" customHeight="1" x14ac:dyDescent="0.3">
      <c r="A27" s="6"/>
      <c r="B27" s="12"/>
      <c r="C27" s="253" t="s">
        <v>94</v>
      </c>
      <c r="D27" s="253"/>
      <c r="E27" s="253"/>
      <c r="F27" s="253"/>
      <c r="G27" s="253"/>
      <c r="H27" s="12"/>
    </row>
    <row r="28" spans="1:8" x14ac:dyDescent="0.3">
      <c r="A28" s="6"/>
      <c r="B28" s="10" t="s">
        <v>20</v>
      </c>
      <c r="C28" s="11" t="s">
        <v>24</v>
      </c>
      <c r="D28" s="11" t="s">
        <v>17</v>
      </c>
      <c r="E28" s="11" t="s">
        <v>23</v>
      </c>
      <c r="F28" s="11" t="s">
        <v>59</v>
      </c>
      <c r="G28" s="15" t="s">
        <v>60</v>
      </c>
      <c r="H28" s="12"/>
    </row>
    <row r="29" spans="1:8" x14ac:dyDescent="0.3">
      <c r="A29" s="6"/>
      <c r="B29" s="13" t="s">
        <v>22</v>
      </c>
      <c r="C29" s="16">
        <v>80000</v>
      </c>
      <c r="D29" s="16">
        <v>150000</v>
      </c>
      <c r="E29" s="16">
        <v>80000</v>
      </c>
      <c r="F29" s="16">
        <v>120000</v>
      </c>
      <c r="G29" s="16">
        <v>120000</v>
      </c>
      <c r="H29" s="12"/>
    </row>
    <row r="30" spans="1:8" x14ac:dyDescent="0.3">
      <c r="A30" s="6"/>
      <c r="B30" s="13" t="s">
        <v>21</v>
      </c>
      <c r="C30" s="16">
        <v>400000</v>
      </c>
      <c r="D30" s="16">
        <v>400000</v>
      </c>
      <c r="E30" s="16">
        <v>400000</v>
      </c>
      <c r="F30" s="16">
        <v>400000</v>
      </c>
      <c r="G30" s="16">
        <v>400000</v>
      </c>
      <c r="H30" s="12"/>
    </row>
    <row r="31" spans="1:8" ht="27" customHeight="1" x14ac:dyDescent="0.3">
      <c r="A31" s="6"/>
      <c r="B31" s="6"/>
      <c r="C31" s="254" t="s">
        <v>61</v>
      </c>
      <c r="D31" s="254"/>
      <c r="E31" s="254"/>
      <c r="F31" s="254"/>
      <c r="G31" s="254"/>
    </row>
    <row r="33" spans="1:5" ht="15.6" x14ac:dyDescent="0.3">
      <c r="A33" s="8" t="s">
        <v>74</v>
      </c>
    </row>
    <row r="35" spans="1:5" x14ac:dyDescent="0.3">
      <c r="B35" s="249" t="s">
        <v>20</v>
      </c>
      <c r="C35" s="11" t="s">
        <v>75</v>
      </c>
      <c r="D35" s="11" t="s">
        <v>76</v>
      </c>
      <c r="E35" s="11" t="s">
        <v>77</v>
      </c>
    </row>
    <row r="36" spans="1:5" ht="36" x14ac:dyDescent="0.3">
      <c r="B36" s="250"/>
      <c r="C36" s="11" t="s">
        <v>79</v>
      </c>
      <c r="D36" s="11" t="s">
        <v>80</v>
      </c>
      <c r="E36" s="11" t="s">
        <v>81</v>
      </c>
    </row>
    <row r="37" spans="1:5" x14ac:dyDescent="0.3">
      <c r="B37" s="13" t="s">
        <v>22</v>
      </c>
      <c r="C37" s="17">
        <v>1</v>
      </c>
      <c r="D37" s="17" t="s">
        <v>78</v>
      </c>
      <c r="E37" s="17" t="s">
        <v>78</v>
      </c>
    </row>
    <row r="38" spans="1:5" x14ac:dyDescent="0.3">
      <c r="B38" s="13" t="s">
        <v>21</v>
      </c>
      <c r="C38" s="17">
        <v>0.5</v>
      </c>
      <c r="D38" s="17">
        <v>0.3</v>
      </c>
      <c r="E38" s="17">
        <v>0.2</v>
      </c>
    </row>
  </sheetData>
  <sheetProtection algorithmName="SHA-512" hashValue="w2Od0P4OISeueQP920I8nMLf7jrMiklNxCqjkPtKkzOLX7mOvnaBTL2jd1r+1yizJDQlhcIKl67sq7zc7jJjPg==" saltValue="i41zWfJaCVGlywC+6yKnfA==" spinCount="100000" sheet="1" objects="1" scenarios="1"/>
  <mergeCells count="20">
    <mergeCell ref="B2:F2"/>
    <mergeCell ref="C22:G22"/>
    <mergeCell ref="B12:H12"/>
    <mergeCell ref="B13:H13"/>
    <mergeCell ref="B14:H14"/>
    <mergeCell ref="B15:H15"/>
    <mergeCell ref="B6:H6"/>
    <mergeCell ref="B7:H7"/>
    <mergeCell ref="B8:H8"/>
    <mergeCell ref="B9:H9"/>
    <mergeCell ref="B10:H10"/>
    <mergeCell ref="B35:B36"/>
    <mergeCell ref="B16:H16"/>
    <mergeCell ref="B17:H17"/>
    <mergeCell ref="B18:H18"/>
    <mergeCell ref="B19:H19"/>
    <mergeCell ref="B21:H21"/>
    <mergeCell ref="B20:H20"/>
    <mergeCell ref="C27:G27"/>
    <mergeCell ref="C31:G31"/>
  </mergeCells>
  <phoneticPr fontId="29" type="noConversion"/>
  <hyperlinks>
    <hyperlink ref="G28" r:id="rId1" xr:uid="{F15712EC-F1E7-49DD-8F0C-6C263D577817}"/>
    <hyperlink ref="G23" r:id="rId2" xr:uid="{C5134E06-CFD5-41DB-9405-33635364F153}"/>
  </hyperlinks>
  <pageMargins left="0.25" right="0.25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1B8D-5787-4BD6-83EE-5A7E4E8B8B84}">
  <sheetPr>
    <tabColor rgb="FF00B050"/>
    <pageSetUpPr fitToPage="1"/>
  </sheetPr>
  <dimension ref="A1:AJ57"/>
  <sheetViews>
    <sheetView showGridLines="0" tabSelected="1" zoomScale="90" zoomScaleNormal="90" workbookViewId="0">
      <pane xSplit="5" ySplit="20" topLeftCell="F21" activePane="bottomRight" state="frozen"/>
      <selection pane="topRight" activeCell="F1" sqref="F1"/>
      <selection pane="bottomLeft" activeCell="A21" sqref="A21"/>
      <selection pane="bottomRight" activeCell="F4" sqref="F4"/>
    </sheetView>
  </sheetViews>
  <sheetFormatPr baseColWidth="10" defaultColWidth="11.5546875" defaultRowHeight="12" x14ac:dyDescent="0.25"/>
  <cols>
    <col min="1" max="1" width="1.44140625" style="37" customWidth="1"/>
    <col min="2" max="2" width="43.88671875" style="37" customWidth="1"/>
    <col min="3" max="3" width="2.77734375" style="37" customWidth="1"/>
    <col min="4" max="4" width="3.21875" style="37" customWidth="1"/>
    <col min="5" max="5" width="1.77734375" style="37" customWidth="1"/>
    <col min="6" max="6" width="19.33203125" style="51" customWidth="1"/>
    <col min="7" max="7" width="2.77734375" style="37" customWidth="1"/>
    <col min="8" max="9" width="14.33203125" style="51" customWidth="1"/>
    <col min="10" max="10" width="19.6640625" style="90" customWidth="1"/>
    <col min="11" max="11" width="2.77734375" style="37" customWidth="1"/>
    <col min="12" max="13" width="14.33203125" style="51" customWidth="1"/>
    <col min="14" max="14" width="16.109375" style="51" customWidth="1"/>
    <col min="15" max="15" width="21.21875" style="90" customWidth="1"/>
    <col min="16" max="16" width="2.77734375" style="37" customWidth="1"/>
    <col min="17" max="17" width="3.77734375" style="37" customWidth="1"/>
    <col min="18" max="18" width="2.77734375" style="37" customWidth="1"/>
    <col min="19" max="25" width="14.33203125" style="51" customWidth="1"/>
    <col min="26" max="26" width="19" style="51" customWidth="1"/>
    <col min="27" max="27" width="3.109375" style="51" customWidth="1"/>
    <col min="28" max="28" width="1.77734375" style="37" customWidth="1"/>
    <col min="29" max="29" width="3.77734375" style="37" customWidth="1"/>
    <col min="30" max="30" width="15.21875" style="49" bestFit="1" customWidth="1"/>
    <col min="31" max="31" width="9.44140625" style="50" customWidth="1"/>
    <col min="32" max="34" width="9.44140625" style="49" customWidth="1"/>
    <col min="35" max="16384" width="11.5546875" style="51"/>
  </cols>
  <sheetData>
    <row r="1" spans="2:34" s="37" customFormat="1" ht="3" customHeight="1" x14ac:dyDescent="0.25">
      <c r="D1" s="236"/>
      <c r="J1" s="87"/>
      <c r="O1" s="87"/>
      <c r="AD1" s="49"/>
      <c r="AE1" s="50"/>
      <c r="AF1" s="49"/>
      <c r="AG1" s="49"/>
      <c r="AH1" s="49"/>
    </row>
    <row r="2" spans="2:34" s="37" customFormat="1" ht="26.4" customHeight="1" x14ac:dyDescent="0.25">
      <c r="B2" s="237"/>
      <c r="C2" s="238"/>
      <c r="D2" s="238"/>
      <c r="E2" s="238"/>
      <c r="F2" s="238"/>
      <c r="G2" s="238"/>
      <c r="H2" s="238"/>
      <c r="I2" s="238"/>
      <c r="J2" s="238"/>
      <c r="K2" s="238"/>
      <c r="L2" s="238" t="str">
        <f>"Demande budgétaire projet "&amp;F8&amp;" - Consortium "&amp;F4</f>
        <v xml:space="preserve">Demande budgétaire projet Xxx - Consortium 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9"/>
      <c r="AD2" s="49"/>
      <c r="AE2" s="50"/>
      <c r="AF2" s="49"/>
      <c r="AG2" s="49"/>
      <c r="AH2" s="49"/>
    </row>
    <row r="3" spans="2:34" s="37" customFormat="1" ht="3.6" customHeight="1" x14ac:dyDescent="0.25">
      <c r="D3" s="236"/>
      <c r="J3" s="87"/>
      <c r="O3" s="87"/>
      <c r="AD3" s="49"/>
      <c r="AE3" s="50"/>
      <c r="AF3" s="49"/>
      <c r="AG3" s="49"/>
      <c r="AH3" s="49"/>
    </row>
    <row r="4" spans="2:34" ht="14.4" x14ac:dyDescent="0.3">
      <c r="B4" s="232" t="s">
        <v>48</v>
      </c>
      <c r="C4" s="233"/>
      <c r="D4" s="234"/>
      <c r="E4" s="235"/>
      <c r="F4" s="18"/>
      <c r="G4" s="42"/>
      <c r="H4" s="229"/>
      <c r="I4" s="42"/>
      <c r="J4" s="199"/>
      <c r="K4" s="42"/>
      <c r="L4" s="42"/>
      <c r="O4" s="199"/>
      <c r="R4" s="230" t="s">
        <v>27</v>
      </c>
      <c r="S4"/>
      <c r="T4"/>
      <c r="U4" s="231" t="s">
        <v>37</v>
      </c>
      <c r="V4" s="37"/>
      <c r="W4" s="37"/>
      <c r="X4" s="37"/>
      <c r="Y4" s="37"/>
      <c r="Z4" s="37"/>
      <c r="AA4" s="37"/>
      <c r="AD4" s="83"/>
      <c r="AE4" s="83"/>
    </row>
    <row r="5" spans="2:34" ht="12.6" customHeight="1" thickBot="1" x14ac:dyDescent="0.3">
      <c r="B5" s="187" t="s">
        <v>32</v>
      </c>
      <c r="C5" s="196"/>
      <c r="D5" s="197"/>
      <c r="E5" s="184"/>
      <c r="F5" s="243" t="s">
        <v>37</v>
      </c>
      <c r="G5" s="42"/>
      <c r="H5" s="229"/>
      <c r="M5" s="263" t="s">
        <v>82</v>
      </c>
      <c r="N5" s="263"/>
      <c r="Z5" s="37"/>
      <c r="AD5" s="83"/>
      <c r="AE5" s="83"/>
    </row>
    <row r="6" spans="2:34" ht="12" customHeight="1" x14ac:dyDescent="0.25">
      <c r="B6" s="187" t="s">
        <v>20</v>
      </c>
      <c r="C6" s="196"/>
      <c r="D6" s="197"/>
      <c r="E6" s="184"/>
      <c r="F6" s="19"/>
      <c r="G6" s="42"/>
      <c r="H6" s="42"/>
      <c r="I6" s="42"/>
      <c r="M6" s="263"/>
      <c r="N6" s="263"/>
      <c r="R6" s="221" t="s">
        <v>25</v>
      </c>
      <c r="S6" s="222"/>
      <c r="T6" s="222"/>
      <c r="U6" s="223"/>
      <c r="V6" s="224"/>
      <c r="W6" s="224"/>
      <c r="X6" s="224"/>
      <c r="Y6" s="224"/>
      <c r="Z6" s="224"/>
      <c r="AA6" s="224"/>
      <c r="AB6" s="225"/>
      <c r="AD6" s="83"/>
      <c r="AE6" s="83"/>
    </row>
    <row r="7" spans="2:34" ht="4.2" customHeight="1" x14ac:dyDescent="0.25">
      <c r="G7" s="42"/>
      <c r="H7" s="42"/>
      <c r="I7" s="42"/>
      <c r="M7" s="263"/>
      <c r="N7" s="263"/>
      <c r="R7" s="226"/>
      <c r="S7" s="227"/>
      <c r="T7" s="227"/>
      <c r="U7" s="202"/>
      <c r="V7" s="227"/>
      <c r="W7" s="227"/>
      <c r="X7" s="227"/>
      <c r="Y7" s="227"/>
      <c r="Z7" s="227"/>
      <c r="AA7" s="227"/>
      <c r="AB7" s="228"/>
      <c r="AD7" s="83"/>
      <c r="AE7" s="83"/>
    </row>
    <row r="8" spans="2:34" ht="24" customHeight="1" x14ac:dyDescent="0.25">
      <c r="B8" s="187" t="s">
        <v>33</v>
      </c>
      <c r="C8" s="196"/>
      <c r="D8" s="197"/>
      <c r="E8" s="184"/>
      <c r="F8" s="20" t="s">
        <v>36</v>
      </c>
      <c r="G8" s="42"/>
      <c r="I8" s="42"/>
      <c r="K8" s="218"/>
      <c r="M8" s="219"/>
      <c r="N8" s="220">
        <f>O39</f>
        <v>0</v>
      </c>
      <c r="R8" s="200"/>
      <c r="S8" s="201" t="s">
        <v>48</v>
      </c>
      <c r="T8" s="201"/>
      <c r="U8" s="202"/>
      <c r="V8" s="211" t="str">
        <f>IF($F$4="","Attention, le nom du consortium concerné n'est pas renseigné - compléter la cellule F4 à l'aide du menu déroulant","OK")</f>
        <v>Attention, le nom du consortium concerné n'est pas renseigné - compléter la cellule F4 à l'aide du menu déroulant</v>
      </c>
      <c r="W8" s="212"/>
      <c r="X8" s="212"/>
      <c r="Y8" s="205"/>
      <c r="Z8" s="201"/>
      <c r="AA8" s="201"/>
      <c r="AB8" s="206"/>
      <c r="AD8" s="83"/>
      <c r="AE8" s="83"/>
    </row>
    <row r="9" spans="2:34" x14ac:dyDescent="0.25">
      <c r="B9" s="187" t="s">
        <v>16</v>
      </c>
      <c r="C9" s="196"/>
      <c r="D9" s="197"/>
      <c r="E9" s="184"/>
      <c r="F9" s="21"/>
      <c r="G9" s="42"/>
      <c r="I9" s="42"/>
      <c r="K9" s="217"/>
      <c r="R9" s="200"/>
      <c r="S9" s="201" t="s">
        <v>20</v>
      </c>
      <c r="T9" s="201"/>
      <c r="U9" s="202"/>
      <c r="V9" s="211" t="str">
        <f>IF($F$6="","Attention, le type de projet de cette demande budgétaire est à compléter en cellule F6 à l'aide du menu déroulant","OK")</f>
        <v>Attention, le type de projet de cette demande budgétaire est à compléter en cellule F6 à l'aide du menu déroulant</v>
      </c>
      <c r="W9" s="212"/>
      <c r="X9" s="212"/>
      <c r="Y9" s="205"/>
      <c r="Z9" s="201"/>
      <c r="AA9" s="201"/>
      <c r="AB9" s="206"/>
      <c r="AD9" s="83"/>
      <c r="AE9" s="83"/>
    </row>
    <row r="10" spans="2:34" ht="6.6" customHeight="1" x14ac:dyDescent="0.25">
      <c r="B10" s="187"/>
      <c r="C10" s="187"/>
      <c r="D10" s="187"/>
      <c r="E10" s="187"/>
      <c r="F10" s="187"/>
      <c r="G10" s="187"/>
      <c r="H10" s="187"/>
      <c r="I10" s="42"/>
      <c r="J10" s="216"/>
      <c r="K10" s="42"/>
      <c r="L10" s="266" t="s">
        <v>95</v>
      </c>
      <c r="M10" s="266"/>
      <c r="N10" s="266"/>
      <c r="O10" s="42"/>
      <c r="R10" s="200"/>
      <c r="S10" s="201"/>
      <c r="T10" s="201"/>
      <c r="U10" s="202"/>
      <c r="V10" s="214"/>
      <c r="W10" s="214"/>
      <c r="X10" s="214"/>
      <c r="Y10" s="214"/>
      <c r="Z10" s="214"/>
      <c r="AA10" s="214"/>
      <c r="AB10" s="215"/>
      <c r="AD10" s="83"/>
      <c r="AE10" s="83"/>
    </row>
    <row r="11" spans="2:34" ht="15" customHeight="1" x14ac:dyDescent="0.25">
      <c r="B11" s="187" t="s">
        <v>42</v>
      </c>
      <c r="C11" s="196"/>
      <c r="D11" s="197"/>
      <c r="E11" s="184"/>
      <c r="F11" s="21"/>
      <c r="G11" s="42"/>
      <c r="H11" s="42"/>
      <c r="I11" s="42"/>
      <c r="K11" s="195"/>
      <c r="L11" s="266"/>
      <c r="M11" s="266"/>
      <c r="N11" s="266"/>
      <c r="O11" s="267" t="str">
        <f>IF('Demande budgétaire'!$F$6='Rappels des règles budgétaires'!$B29,HLOOKUP('Demande budgétaire'!F4,'Rappels des règles budgétaires'!$C$28:$G$30,2),
IF('Demande budgétaire'!$F$6='Rappels des règles budgétaires'!$B30,HLOOKUP('Demande budgétaire'!F4,'Rappels des règles budgétaires'!$C$28:$G$30,3),
"Merci de remplir la case F4"))</f>
        <v>Merci de remplir la case F4</v>
      </c>
      <c r="R11" s="200"/>
      <c r="S11" s="201" t="s">
        <v>96</v>
      </c>
      <c r="T11" s="201"/>
      <c r="U11" s="202"/>
      <c r="V11" s="203" t="str">
        <f>IF(OR(F39=0,F4="",F6=""),"",
IF(F6='Rappels des règles budgétaires'!$B$29,IF($O$29&gt;HLOOKUP(F4,'Rappels des règles budgétaires'!$C$28:$G$30,2),"le budget demandé est au-delà du plafond de "&amp;$F$4&amp;" pour une "&amp;$F$6&amp;" : modifier les montants demandés","ok"),
IF(F6='Rappels des règles budgétaires'!$B$30,IF($O$29&gt;HLOOKUP(F4,'Rappels des règles budgétaires'!$C$28:$G$30,3),"le budget demandé est au-delà du plafond de "&amp;$F$4&amp;" pour une "&amp;$F$6&amp;" : modifier les montants demandés","ok"))))</f>
        <v/>
      </c>
      <c r="W11" s="214"/>
      <c r="X11" s="214"/>
      <c r="Y11" s="214"/>
      <c r="Z11" s="214"/>
      <c r="AA11" s="214"/>
      <c r="AB11" s="215"/>
      <c r="AD11" s="83"/>
      <c r="AE11" s="83"/>
    </row>
    <row r="12" spans="2:34" x14ac:dyDescent="0.25">
      <c r="B12" s="187" t="s">
        <v>43</v>
      </c>
      <c r="C12" s="196"/>
      <c r="D12" s="197"/>
      <c r="E12" s="184"/>
      <c r="F12" s="21"/>
      <c r="G12" s="42"/>
      <c r="H12" s="42"/>
      <c r="K12" s="186"/>
      <c r="L12" s="266" t="s">
        <v>102</v>
      </c>
      <c r="M12" s="266"/>
      <c r="N12" s="266"/>
      <c r="O12" s="210" t="str">
        <f>IF(F6='Rappels des règles budgétaires'!B24,HLOOKUP('Demande budgétaire'!F4,'Rappels des règles budgétaires'!C23:G25,2,),IF('Demande budgétaire'!F6='Rappels des règles budgétaires'!B25,HLOOKUP('Demande budgétaire'!F4,'Rappels des règles budgétaires'!C23:G25,3,),""))</f>
        <v/>
      </c>
      <c r="R12" s="200"/>
      <c r="S12" s="201" t="s">
        <v>68</v>
      </c>
      <c r="T12" s="201"/>
      <c r="U12" s="202"/>
      <c r="V12" s="211" t="str">
        <f>IF(O29=0,"",IF(AND(F4="CATRIEM",F6="Prématuration")=TRUE,"ok",IF(J29=0,"Merci de renseigner le montant apporté par le cofinanceur",IF((O29/J39)&gt;O12,"le % demandé au consortium est trop élevé par rapport à l'apport des cofinanceurs","OK"))))</f>
        <v/>
      </c>
      <c r="W12" s="212"/>
      <c r="X12" s="212"/>
      <c r="Y12" s="209"/>
      <c r="Z12" s="209"/>
      <c r="AA12" s="209"/>
      <c r="AB12" s="213"/>
      <c r="AD12" s="83"/>
      <c r="AE12" s="83"/>
    </row>
    <row r="13" spans="2:34" x14ac:dyDescent="0.25">
      <c r="B13" s="187" t="s">
        <v>45</v>
      </c>
      <c r="C13" s="196"/>
      <c r="D13" s="197"/>
      <c r="E13" s="184"/>
      <c r="F13" s="198">
        <f>J29</f>
        <v>0</v>
      </c>
      <c r="G13" s="42"/>
      <c r="H13" s="42"/>
      <c r="I13" s="42"/>
      <c r="L13" s="266"/>
      <c r="M13" s="266"/>
      <c r="N13" s="266"/>
      <c r="O13" s="199"/>
      <c r="R13" s="200"/>
      <c r="S13" s="201" t="s">
        <v>87</v>
      </c>
      <c r="T13" s="201"/>
      <c r="U13" s="202"/>
      <c r="V13" s="203" t="str">
        <f>IF(ISBLANK(J21),"Attention vous devez préciser en J21 si vous souhaitez ou non détailler l'apport du cofinanceur","")</f>
        <v>Attention vous devez préciser en J21 si vous souhaitez ou non détailler l'apport du cofinanceur</v>
      </c>
      <c r="W13" s="204"/>
      <c r="X13" s="204"/>
      <c r="Y13" s="205"/>
      <c r="Z13" s="201"/>
      <c r="AA13" s="201"/>
      <c r="AB13" s="206"/>
      <c r="AD13" s="83"/>
      <c r="AE13" s="83"/>
    </row>
    <row r="14" spans="2:34" x14ac:dyDescent="0.25">
      <c r="B14" s="187"/>
      <c r="C14" s="196"/>
      <c r="D14" s="197"/>
      <c r="E14" s="184"/>
      <c r="F14" s="198"/>
      <c r="G14" s="42"/>
      <c r="H14" s="42"/>
      <c r="I14" s="42"/>
      <c r="N14" s="42"/>
      <c r="O14" s="199"/>
      <c r="R14" s="200"/>
      <c r="S14" s="207" t="s">
        <v>34</v>
      </c>
      <c r="T14" s="201"/>
      <c r="U14" s="202"/>
      <c r="V14" s="208" t="str">
        <f>IF(O29=0,"",IF(OR($F$4='Rappels des règles budgétaires'!$C$28,$F$4='Rappels des règles budgétaires'!$E$28),"OK",
IF($O$23&lt;0.15*(O29-O26),"OK","Attention, le montant demandé à "&amp;$F$4&amp;" pour les personnels permanents de l'OTT directement en charge de l'accompagnement des projets est supérieur à 15% des charges directes, hors PI")))</f>
        <v/>
      </c>
      <c r="W14" s="209"/>
      <c r="X14" s="209"/>
      <c r="Y14" s="205"/>
      <c r="Z14" s="201"/>
      <c r="AA14" s="201"/>
      <c r="AB14" s="206"/>
      <c r="AD14" s="83"/>
      <c r="AE14" s="83"/>
    </row>
    <row r="15" spans="2:34" x14ac:dyDescent="0.25">
      <c r="B15" s="187" t="s">
        <v>39</v>
      </c>
      <c r="C15" s="196"/>
      <c r="D15" s="197"/>
      <c r="E15" s="184"/>
      <c r="F15" s="21"/>
      <c r="G15" s="42"/>
      <c r="H15" s="42"/>
      <c r="I15" s="42"/>
      <c r="L15" s="185" t="str">
        <f>"Nom de la structure Récipiendaire 1 du budget "&amp;$F$4&amp;""</f>
        <v xml:space="preserve">Nom de la structure Récipiendaire 1 du budget </v>
      </c>
      <c r="M15" s="195"/>
      <c r="O15" s="21"/>
      <c r="R15" s="200"/>
      <c r="S15" s="207" t="s">
        <v>5</v>
      </c>
      <c r="T15" s="201"/>
      <c r="U15" s="202"/>
      <c r="V15" s="208" t="str">
        <f>IF($O$26&gt;80000,"les frais de PI ne peuvent excéder 80k€",
IF(OR($F$4='Rappels des règles budgétaires'!$D$28,$F$4='Rappels des règles budgétaires'!$F$28,$F$4='Rappels des règles budgétaires'!$G$28),"OK",
IF($F$6="Maturation","ok",
IF(OR($F$26=0,F26=""),"OK","Attention, les frais de PI ne sont pas éligibles en prématuration pour le consortium "&amp;$F$4))))</f>
        <v>OK</v>
      </c>
      <c r="W15" s="209"/>
      <c r="X15" s="209"/>
      <c r="Y15" s="205"/>
      <c r="Z15" s="201"/>
      <c r="AA15" s="201"/>
      <c r="AB15" s="206"/>
      <c r="AD15" s="83"/>
      <c r="AE15" s="83"/>
    </row>
    <row r="16" spans="2:34" ht="12.6" thickBot="1" x14ac:dyDescent="0.3">
      <c r="B16" s="187" t="s">
        <v>40</v>
      </c>
      <c r="C16" s="42"/>
      <c r="D16" s="42"/>
      <c r="F16" s="22">
        <v>0</v>
      </c>
      <c r="G16" s="42"/>
      <c r="H16" s="42"/>
      <c r="I16" s="42"/>
      <c r="J16" s="51"/>
      <c r="K16" s="51"/>
      <c r="L16" s="185" t="str">
        <f>"Nom de la structure Récipiendaire 2 du budget "&amp;$F$4&amp;""</f>
        <v xml:space="preserve">Nom de la structure Récipiendaire 2 du budget </v>
      </c>
      <c r="M16" s="186"/>
      <c r="O16" s="21"/>
      <c r="R16" s="188"/>
      <c r="S16" s="189" t="s">
        <v>93</v>
      </c>
      <c r="T16" s="189"/>
      <c r="U16" s="190"/>
      <c r="V16" s="191" t="str">
        <f>IF(ISBLANK(U22),"Merci d'indiquer en U22 la date demandée pour le versement des fonds",
IF(AND(O16&gt;0,ISBLANK(W22)),"Merci d'indiquer en W22 la date demandée pour le versement des fonds",
IF(F6="maturation",
IF(ISBLANK(U23),"Merci d'indiquer en U23 la date demandée pour le versement des fonds",
IF(ISBLANK(U24),"Merci d'indiquer en U24 la date demandée pour le versement des fonds",
IF(AND(O16&gt;0,ISBLANK(W23)),"Merci d'indiquer en W23 la date demandée pour le versement des fonds",
IF(AND(O16&gt;0,ISBLANK(W24)),"Merci d'indiquer en W24 la date demandée pour le versement des fonds","ok")))),"ok")))</f>
        <v>Merci d'indiquer en U22 la date demandée pour le versement des fonds</v>
      </c>
      <c r="W16" s="192"/>
      <c r="X16" s="192"/>
      <c r="Y16" s="193"/>
      <c r="Z16" s="193"/>
      <c r="AA16" s="193"/>
      <c r="AB16" s="194"/>
      <c r="AD16" s="83"/>
      <c r="AE16" s="83"/>
    </row>
    <row r="17" spans="2:36" s="37" customFormat="1" ht="6" customHeight="1" thickBot="1" x14ac:dyDescent="0.3">
      <c r="J17" s="87"/>
      <c r="O17" s="87"/>
      <c r="AI17" s="151"/>
      <c r="AJ17" s="151"/>
    </row>
    <row r="18" spans="2:36" s="151" customFormat="1" ht="22.8" customHeight="1" thickTop="1" thickBot="1" x14ac:dyDescent="0.3">
      <c r="B18" s="152"/>
      <c r="C18" s="153"/>
      <c r="E18" s="152"/>
      <c r="F18" s="154" t="s">
        <v>47</v>
      </c>
      <c r="G18" s="155"/>
      <c r="H18" s="155"/>
      <c r="I18" s="155"/>
      <c r="J18" s="155"/>
      <c r="K18" s="155"/>
      <c r="L18" s="155"/>
      <c r="M18" s="155"/>
      <c r="N18" s="155"/>
      <c r="O18" s="155"/>
      <c r="P18" s="153"/>
      <c r="R18" s="152"/>
      <c r="S18" s="154" t="s">
        <v>70</v>
      </c>
      <c r="T18" s="156"/>
      <c r="U18" s="156"/>
      <c r="V18" s="156"/>
      <c r="W18" s="156"/>
      <c r="X18" s="156"/>
      <c r="Y18" s="156"/>
      <c r="Z18" s="156"/>
      <c r="AA18" s="156"/>
      <c r="AB18" s="153"/>
      <c r="AD18" s="49"/>
      <c r="AE18" s="50"/>
      <c r="AF18" s="49"/>
      <c r="AG18" s="49"/>
      <c r="AH18" s="49"/>
      <c r="AI18" s="51"/>
      <c r="AJ18" s="51"/>
    </row>
    <row r="19" spans="2:36" ht="21.6" customHeight="1" thickTop="1" thickBot="1" x14ac:dyDescent="0.3">
      <c r="B19" s="157"/>
      <c r="C19" s="158"/>
      <c r="D19" s="76"/>
      <c r="E19" s="41"/>
      <c r="F19" s="159" t="s">
        <v>13</v>
      </c>
      <c r="G19" s="124"/>
      <c r="H19" s="160"/>
      <c r="I19" s="161" t="s">
        <v>44</v>
      </c>
      <c r="J19" s="162"/>
      <c r="K19" s="163"/>
      <c r="L19" s="164"/>
      <c r="M19" s="165" t="s">
        <v>18</v>
      </c>
      <c r="N19" s="166"/>
      <c r="O19" s="167"/>
      <c r="P19" s="47"/>
      <c r="Q19" s="42"/>
      <c r="R19" s="41"/>
      <c r="T19" s="168"/>
      <c r="U19" s="169"/>
      <c r="V19" s="169"/>
      <c r="W19" s="169" t="s">
        <v>88</v>
      </c>
      <c r="X19" s="169"/>
      <c r="Y19" s="169"/>
      <c r="Z19" s="170"/>
      <c r="AA19" s="48"/>
      <c r="AB19" s="47"/>
    </row>
    <row r="20" spans="2:36" ht="27.6" customHeight="1" thickTop="1" thickBot="1" x14ac:dyDescent="0.35">
      <c r="B20" s="157"/>
      <c r="C20" s="158"/>
      <c r="D20" s="76"/>
      <c r="E20" s="41"/>
      <c r="F20" s="171" t="s">
        <v>92</v>
      </c>
      <c r="G20" s="42"/>
      <c r="H20" s="172" t="s">
        <v>41</v>
      </c>
      <c r="I20" s="173" t="s">
        <v>46</v>
      </c>
      <c r="J20" s="174" t="s">
        <v>13</v>
      </c>
      <c r="K20" s="175"/>
      <c r="L20" s="176" t="s">
        <v>8</v>
      </c>
      <c r="M20" s="177" t="s">
        <v>9</v>
      </c>
      <c r="N20" s="178" t="s">
        <v>12</v>
      </c>
      <c r="O20" s="179" t="s">
        <v>13</v>
      </c>
      <c r="P20" s="47"/>
      <c r="Q20" s="42"/>
      <c r="R20" s="41"/>
      <c r="S20" s="180" t="s">
        <v>71</v>
      </c>
      <c r="T20" s="181" t="s">
        <v>8</v>
      </c>
      <c r="U20" s="182"/>
      <c r="V20" s="181" t="s">
        <v>9</v>
      </c>
      <c r="W20" s="182"/>
      <c r="X20" s="181" t="s">
        <v>12</v>
      </c>
      <c r="Y20" s="182"/>
      <c r="Z20" s="183" t="s">
        <v>13</v>
      </c>
      <c r="AA20" s="48"/>
      <c r="AB20" s="47"/>
      <c r="AI20" s="37"/>
      <c r="AJ20" s="37"/>
    </row>
    <row r="21" spans="2:36" s="37" customFormat="1" ht="21" customHeight="1" thickTop="1" thickBot="1" x14ac:dyDescent="0.3">
      <c r="B21" s="148" t="s">
        <v>10</v>
      </c>
      <c r="C21" s="149"/>
      <c r="D21" s="150"/>
      <c r="E21" s="41"/>
      <c r="F21" s="42"/>
      <c r="G21" s="42"/>
      <c r="H21" s="262" t="s">
        <v>85</v>
      </c>
      <c r="I21" s="262"/>
      <c r="J21" s="23"/>
      <c r="K21" s="42"/>
      <c r="L21" s="42"/>
      <c r="M21" s="42"/>
      <c r="N21" s="42"/>
      <c r="O21" s="141"/>
      <c r="P21" s="47"/>
      <c r="Q21" s="42"/>
      <c r="R21" s="41"/>
      <c r="S21" s="142"/>
      <c r="T21" s="143" t="s">
        <v>73</v>
      </c>
      <c r="U21" s="144" t="s">
        <v>72</v>
      </c>
      <c r="V21" s="145" t="s">
        <v>73</v>
      </c>
      <c r="W21" s="145" t="s">
        <v>72</v>
      </c>
      <c r="X21" s="146" t="s">
        <v>73</v>
      </c>
      <c r="Y21" s="144" t="s">
        <v>72</v>
      </c>
      <c r="Z21" s="147"/>
      <c r="AA21" s="42"/>
      <c r="AB21" s="47"/>
      <c r="AD21" s="49"/>
      <c r="AE21" s="50"/>
      <c r="AF21" s="49"/>
      <c r="AG21" s="49"/>
      <c r="AH21" s="49"/>
      <c r="AI21" s="51"/>
      <c r="AJ21" s="51"/>
    </row>
    <row r="22" spans="2:36" ht="14.4" thickTop="1" x14ac:dyDescent="0.25">
      <c r="B22" s="133" t="s">
        <v>1</v>
      </c>
      <c r="C22" s="70"/>
      <c r="D22" s="71"/>
      <c r="E22" s="41"/>
      <c r="F22" s="134">
        <f>J22+O22</f>
        <v>0</v>
      </c>
      <c r="G22" s="42"/>
      <c r="H22" s="24"/>
      <c r="I22" s="25"/>
      <c r="J22" s="92">
        <f>SUM(H22:I22)</f>
        <v>0</v>
      </c>
      <c r="K22" s="43"/>
      <c r="L22" s="26"/>
      <c r="M22" s="25"/>
      <c r="N22" s="42"/>
      <c r="O22" s="92">
        <f>SUM(L22:M22)</f>
        <v>0</v>
      </c>
      <c r="P22" s="47"/>
      <c r="Q22" s="42"/>
      <c r="R22" s="41"/>
      <c r="S22" s="120" t="str">
        <f>IF($F$6='Rappels des règles budgétaires'!$B$24,"1 sur1",IF('Demande budgétaire'!$F$6='Rappels des règles budgétaires'!$B$25,"1 sur 3",""))</f>
        <v/>
      </c>
      <c r="T22" s="121" t="str">
        <f>IF($F$6="","",IF($F$6='Rappels des règles budgétaires'!$B$24,'Demande budgétaire'!L$39,'Rappels des règles budgétaires'!C38*'Demande budgétaire'!L$39))</f>
        <v/>
      </c>
      <c r="U22" s="240"/>
      <c r="V22" s="121" t="str">
        <f>IF($F$6="","",IF($F$6='Rappels des règles budgétaires'!$B$24,'Demande budgétaire'!M$39,'Rappels des règles budgétaires'!C38*'Demande budgétaire'!M$39))</f>
        <v/>
      </c>
      <c r="W22" s="242"/>
      <c r="X22" s="121" t="str">
        <f>IF($F$6="","",IF($F$6='Rappels des règles budgétaires'!$B$24,'Demande budgétaire'!N$39,'Rappels des règles budgétaires'!C38*'Demande budgétaire'!N$39))</f>
        <v/>
      </c>
      <c r="Y22" s="242"/>
      <c r="Z22" s="122" t="e">
        <f>T22+V22+X22</f>
        <v>#VALUE!</v>
      </c>
      <c r="AA22" s="48"/>
      <c r="AB22" s="47"/>
      <c r="AE22" s="49"/>
      <c r="AF22" s="123"/>
      <c r="AG22" s="123"/>
      <c r="AH22" s="123"/>
    </row>
    <row r="23" spans="2:36" ht="23.4" customHeight="1" x14ac:dyDescent="0.25">
      <c r="B23" s="135" t="s">
        <v>2</v>
      </c>
      <c r="C23" s="136"/>
      <c r="D23" s="137"/>
      <c r="E23" s="41"/>
      <c r="F23" s="104">
        <f t="shared" ref="F23:F27" si="0">J23+O23</f>
        <v>0</v>
      </c>
      <c r="G23" s="42"/>
      <c r="H23" s="27"/>
      <c r="I23" s="28"/>
      <c r="J23" s="36">
        <f t="shared" ref="J23:J26" si="1">SUM(H23:I23)</f>
        <v>0</v>
      </c>
      <c r="K23" s="43"/>
      <c r="L23" s="29"/>
      <c r="M23" s="28"/>
      <c r="N23" s="124"/>
      <c r="O23" s="36">
        <f t="shared" ref="O23:O26" si="2">SUM(L23:M23)</f>
        <v>0</v>
      </c>
      <c r="P23" s="47"/>
      <c r="Q23" s="42"/>
      <c r="R23" s="41"/>
      <c r="S23" s="125" t="str">
        <f>IF($F$6='Rappels des règles budgétaires'!$B$24,"",IF('Demande budgétaire'!$F$6='Rappels des règles budgétaires'!$B$25,"2 sur 3",""))</f>
        <v/>
      </c>
      <c r="T23" s="126" t="str">
        <f>IF($F$6="","",IF($F$6='Rappels des règles budgétaires'!$B$24,0,'Rappels des règles budgétaires'!D38*'Demande budgétaire'!L$39))</f>
        <v/>
      </c>
      <c r="U23" s="30"/>
      <c r="V23" s="126" t="str">
        <f>IF($F$6="","",IF($F$6='Rappels des règles budgétaires'!$B$24,0,'Rappels des règles budgétaires'!D38*'Demande budgétaire'!M$39))</f>
        <v/>
      </c>
      <c r="W23" s="30"/>
      <c r="X23" s="126" t="str">
        <f>IF($F$6="","",IF($F$6='Rappels des règles budgétaires'!$B$24,0,'Rappels des règles budgétaires'!D38*'Demande budgétaire'!N$39))</f>
        <v/>
      </c>
      <c r="Y23" s="30"/>
      <c r="Z23" s="127" t="e">
        <f t="shared" ref="Z23:Z24" si="3">T23+V23+X23</f>
        <v>#VALUE!</v>
      </c>
      <c r="AA23" s="48"/>
      <c r="AB23" s="47"/>
      <c r="AE23" s="49"/>
      <c r="AF23" s="123"/>
      <c r="AG23" s="123"/>
      <c r="AH23" s="123"/>
    </row>
    <row r="24" spans="2:36" ht="14.4" thickBot="1" x14ac:dyDescent="0.3">
      <c r="B24" s="138" t="s">
        <v>3</v>
      </c>
      <c r="C24" s="70"/>
      <c r="D24" s="71"/>
      <c r="E24" s="41"/>
      <c r="F24" s="104">
        <f t="shared" si="0"/>
        <v>0</v>
      </c>
      <c r="G24" s="42"/>
      <c r="H24" s="27"/>
      <c r="I24" s="28"/>
      <c r="J24" s="36">
        <f t="shared" si="1"/>
        <v>0</v>
      </c>
      <c r="K24" s="43"/>
      <c r="L24" s="29"/>
      <c r="M24" s="28"/>
      <c r="N24" s="124"/>
      <c r="O24" s="36">
        <f t="shared" si="2"/>
        <v>0</v>
      </c>
      <c r="P24" s="47"/>
      <c r="Q24" s="42"/>
      <c r="R24" s="41"/>
      <c r="S24" s="128" t="str">
        <f>IF($F$6='Rappels des règles budgétaires'!$B$24,"",IF('Demande budgétaire'!$F$6='Rappels des règles budgétaires'!$B$25,"3 sur 3",""))</f>
        <v/>
      </c>
      <c r="T24" s="129" t="str">
        <f>IF($F$6="","",IF($F$6='Rappels des règles budgétaires'!$B$24,0,'Rappels des règles budgétaires'!E38*'Demande budgétaire'!L$39))</f>
        <v/>
      </c>
      <c r="U24" s="31"/>
      <c r="V24" s="129" t="str">
        <f>IF($F$6="","",IF($F$6='Rappels des règles budgétaires'!$B$24,0,'Rappels des règles budgétaires'!E38*'Demande budgétaire'!M$39))</f>
        <v/>
      </c>
      <c r="W24" s="31"/>
      <c r="X24" s="129" t="str">
        <f>IF($F$6="","",IF($F$6='Rappels des règles budgétaires'!$B$24,0,'Rappels des règles budgétaires'!E38*'Demande budgétaire'!N$39))</f>
        <v/>
      </c>
      <c r="Y24" s="31"/>
      <c r="Z24" s="130" t="e">
        <f t="shared" si="3"/>
        <v>#VALUE!</v>
      </c>
      <c r="AA24" s="48"/>
      <c r="AB24" s="47"/>
      <c r="AE24" s="49"/>
    </row>
    <row r="25" spans="2:36" ht="15" thickTop="1" thickBot="1" x14ac:dyDescent="0.3">
      <c r="B25" s="138" t="s">
        <v>4</v>
      </c>
      <c r="C25" s="70"/>
      <c r="D25" s="71"/>
      <c r="E25" s="41"/>
      <c r="F25" s="104">
        <f t="shared" si="0"/>
        <v>0</v>
      </c>
      <c r="G25" s="42"/>
      <c r="H25" s="27"/>
      <c r="I25" s="28"/>
      <c r="J25" s="36">
        <f t="shared" si="1"/>
        <v>0</v>
      </c>
      <c r="K25" s="43"/>
      <c r="L25" s="29"/>
      <c r="M25" s="28"/>
      <c r="N25" s="124"/>
      <c r="O25" s="36">
        <f t="shared" si="2"/>
        <v>0</v>
      </c>
      <c r="P25" s="47"/>
      <c r="Q25" s="42"/>
      <c r="R25" s="41"/>
      <c r="S25" s="42"/>
      <c r="T25" s="131">
        <f>SUM(T22:T24)</f>
        <v>0</v>
      </c>
      <c r="U25" s="42"/>
      <c r="V25" s="131">
        <f>SUM(V22:V24)</f>
        <v>0</v>
      </c>
      <c r="W25" s="42"/>
      <c r="X25" s="131">
        <f>SUM(X22:X24)</f>
        <v>0</v>
      </c>
      <c r="Y25" s="42"/>
      <c r="Z25" s="132" t="e">
        <f>SUM(Z22:Z24)</f>
        <v>#VALUE!</v>
      </c>
      <c r="AA25" s="48"/>
      <c r="AB25" s="47"/>
      <c r="AE25" s="49"/>
    </row>
    <row r="26" spans="2:36" ht="15" thickTop="1" thickBot="1" x14ac:dyDescent="0.3">
      <c r="B26" s="139" t="s">
        <v>5</v>
      </c>
      <c r="C26" s="70"/>
      <c r="D26" s="71"/>
      <c r="E26" s="41"/>
      <c r="F26" s="140">
        <f t="shared" si="0"/>
        <v>0</v>
      </c>
      <c r="G26" s="42"/>
      <c r="H26" s="32"/>
      <c r="I26" s="33"/>
      <c r="J26" s="119">
        <f t="shared" si="1"/>
        <v>0</v>
      </c>
      <c r="K26" s="43"/>
      <c r="L26" s="34"/>
      <c r="M26" s="33"/>
      <c r="N26" s="124"/>
      <c r="O26" s="119">
        <f t="shared" si="2"/>
        <v>0</v>
      </c>
      <c r="P26" s="47"/>
      <c r="Q26" s="42"/>
      <c r="R26" s="41"/>
      <c r="S26" s="42"/>
      <c r="T26" s="42"/>
      <c r="U26" s="42"/>
      <c r="V26" s="42"/>
      <c r="W26" s="42"/>
      <c r="X26" s="42"/>
      <c r="Y26" s="42"/>
      <c r="Z26" s="42"/>
      <c r="AA26" s="48"/>
      <c r="AB26" s="47"/>
    </row>
    <row r="27" spans="2:36" ht="15" thickTop="1" thickBot="1" x14ac:dyDescent="0.3">
      <c r="B27" s="139" t="s">
        <v>86</v>
      </c>
      <c r="C27" s="70"/>
      <c r="D27" s="71"/>
      <c r="E27" s="41"/>
      <c r="F27" s="140">
        <f t="shared" si="0"/>
        <v>0</v>
      </c>
      <c r="G27" s="42"/>
      <c r="H27" s="35"/>
      <c r="I27" s="35"/>
      <c r="J27" s="98">
        <f>SUM(H27:I27)</f>
        <v>0</v>
      </c>
      <c r="K27" s="43"/>
      <c r="L27" s="43"/>
      <c r="M27" s="43"/>
      <c r="N27" s="43"/>
      <c r="O27" s="43"/>
      <c r="P27" s="47"/>
      <c r="Q27" s="42"/>
      <c r="R27" s="41"/>
      <c r="S27" s="42"/>
      <c r="T27" s="42"/>
      <c r="U27" s="42"/>
      <c r="V27" s="42"/>
      <c r="W27" s="42"/>
      <c r="X27" s="42"/>
      <c r="Y27" s="42"/>
      <c r="Z27" s="42"/>
      <c r="AA27" s="48"/>
      <c r="AB27" s="47"/>
    </row>
    <row r="28" spans="2:36" ht="5.4" customHeight="1" thickTop="1" thickBot="1" x14ac:dyDescent="0.3">
      <c r="B28" s="107"/>
      <c r="C28" s="70"/>
      <c r="D28" s="71"/>
      <c r="E28" s="41"/>
      <c r="J28" s="108"/>
      <c r="P28" s="47"/>
      <c r="R28" s="107"/>
      <c r="S28" s="42"/>
      <c r="T28" s="42"/>
      <c r="U28" s="42"/>
      <c r="V28" s="42"/>
      <c r="W28" s="42"/>
      <c r="X28" s="42"/>
      <c r="Y28" s="42"/>
      <c r="Z28" s="42"/>
      <c r="AB28" s="47"/>
      <c r="AD28" s="109"/>
      <c r="AE28" s="109"/>
      <c r="AF28" s="109"/>
      <c r="AG28" s="109"/>
      <c r="AH28" s="109"/>
      <c r="AI28" s="110"/>
      <c r="AJ28" s="110"/>
    </row>
    <row r="29" spans="2:36" s="110" customFormat="1" ht="15.6" thickTop="1" thickBot="1" x14ac:dyDescent="0.3">
      <c r="B29" s="52" t="s">
        <v>15</v>
      </c>
      <c r="C29" s="111"/>
      <c r="D29" s="112"/>
      <c r="E29" s="113"/>
      <c r="F29" s="95">
        <f>J29+O29</f>
        <v>0</v>
      </c>
      <c r="G29" s="114"/>
      <c r="H29" s="97">
        <f>SUM(H22:H27)</f>
        <v>0</v>
      </c>
      <c r="I29" s="97">
        <f>SUM(I22:I27)</f>
        <v>0</v>
      </c>
      <c r="J29" s="98">
        <f>SUM(H29:I29)</f>
        <v>0</v>
      </c>
      <c r="K29" s="94"/>
      <c r="L29" s="96">
        <f>SUM(L22:L26)</f>
        <v>0</v>
      </c>
      <c r="M29" s="97">
        <f>SUM(M22:M26)</f>
        <v>0</v>
      </c>
      <c r="N29" s="114"/>
      <c r="O29" s="99">
        <f>SUM(O22:O26)</f>
        <v>0</v>
      </c>
      <c r="P29" s="115"/>
      <c r="Q29" s="114"/>
      <c r="R29" s="113"/>
      <c r="S29" s="42"/>
      <c r="T29" s="42"/>
      <c r="U29" s="42"/>
      <c r="V29" s="42"/>
      <c r="W29" s="42"/>
      <c r="X29" s="42"/>
      <c r="Y29" s="42"/>
      <c r="Z29" s="42"/>
      <c r="AA29" s="114"/>
      <c r="AB29" s="47"/>
      <c r="AD29" s="49"/>
      <c r="AE29" s="49"/>
      <c r="AF29" s="49"/>
      <c r="AG29" s="49"/>
      <c r="AH29" s="49"/>
      <c r="AI29" s="37"/>
      <c r="AJ29" s="37"/>
    </row>
    <row r="30" spans="2:36" s="37" customFormat="1" ht="6" customHeight="1" thickTop="1" thickBot="1" x14ac:dyDescent="0.3">
      <c r="B30" s="116"/>
      <c r="C30" s="53"/>
      <c r="D30" s="54"/>
      <c r="E30" s="41"/>
      <c r="F30" s="55"/>
      <c r="G30" s="42"/>
      <c r="H30" s="55"/>
      <c r="I30" s="55"/>
      <c r="J30" s="117"/>
      <c r="K30" s="55"/>
      <c r="L30" s="55"/>
      <c r="M30" s="55"/>
      <c r="N30" s="42"/>
      <c r="O30" s="118"/>
      <c r="P30" s="47"/>
      <c r="Q30" s="42"/>
      <c r="R30" s="41"/>
      <c r="S30" s="42"/>
      <c r="T30" s="42"/>
      <c r="U30" s="42"/>
      <c r="V30" s="42"/>
      <c r="W30" s="42"/>
      <c r="X30" s="42"/>
      <c r="Y30" s="42"/>
      <c r="Z30" s="42"/>
      <c r="AA30" s="42"/>
      <c r="AB30" s="47"/>
      <c r="AD30" s="49"/>
      <c r="AE30" s="50"/>
      <c r="AF30" s="49"/>
      <c r="AG30" s="49"/>
      <c r="AH30" s="49"/>
    </row>
    <row r="31" spans="2:36" s="37" customFormat="1" ht="20.100000000000001" customHeight="1" thickTop="1" thickBot="1" x14ac:dyDescent="0.3">
      <c r="B31" s="100" t="s">
        <v>6</v>
      </c>
      <c r="C31" s="101"/>
      <c r="D31" s="102"/>
      <c r="E31" s="41"/>
      <c r="F31" s="42"/>
      <c r="G31" s="42"/>
      <c r="H31" s="43"/>
      <c r="I31" s="43"/>
      <c r="J31" s="43"/>
      <c r="K31" s="55"/>
      <c r="L31" s="43"/>
      <c r="M31" s="43"/>
      <c r="N31" s="43"/>
      <c r="O31" s="43"/>
      <c r="P31" s="47"/>
      <c r="Q31" s="42"/>
      <c r="R31" s="41"/>
      <c r="S31" s="42"/>
      <c r="T31" s="264" t="s">
        <v>99</v>
      </c>
      <c r="U31" s="264" t="s">
        <v>100</v>
      </c>
      <c r="V31" s="42"/>
      <c r="W31" s="42"/>
      <c r="X31" s="42"/>
      <c r="Y31" s="42"/>
      <c r="Z31" s="42"/>
      <c r="AA31" s="42"/>
      <c r="AB31" s="47"/>
      <c r="AD31" s="49"/>
      <c r="AE31" s="50"/>
      <c r="AF31" s="49"/>
      <c r="AG31" s="49"/>
      <c r="AH31" s="49"/>
      <c r="AI31" s="51"/>
      <c r="AJ31" s="51"/>
    </row>
    <row r="32" spans="2:36" ht="15" thickTop="1" thickBot="1" x14ac:dyDescent="0.3">
      <c r="B32" s="103" t="s">
        <v>0</v>
      </c>
      <c r="C32" s="70"/>
      <c r="D32" s="71"/>
      <c r="E32" s="41"/>
      <c r="F32" s="104">
        <f>J32+O32</f>
        <v>0</v>
      </c>
      <c r="G32" s="42"/>
      <c r="H32" s="105"/>
      <c r="I32" s="106"/>
      <c r="J32" s="36">
        <f t="shared" ref="J32" si="4">SUM(H32:I32)</f>
        <v>0</v>
      </c>
      <c r="K32" s="55"/>
      <c r="L32" s="29">
        <v>0</v>
      </c>
      <c r="M32" s="28"/>
      <c r="N32" s="42"/>
      <c r="O32" s="36">
        <f t="shared" ref="O32" si="5">SUM(L32:M32)</f>
        <v>0</v>
      </c>
      <c r="P32" s="47"/>
      <c r="Q32" s="42"/>
      <c r="R32" s="41"/>
      <c r="S32" s="42"/>
      <c r="T32" s="265"/>
      <c r="U32" s="265"/>
      <c r="V32" s="42"/>
      <c r="W32" s="42"/>
      <c r="X32" s="42"/>
      <c r="Y32" s="42"/>
      <c r="Z32" s="42"/>
      <c r="AA32" s="48"/>
      <c r="AB32" s="47"/>
    </row>
    <row r="33" spans="2:36" ht="20.100000000000001" customHeight="1" thickTop="1" thickBot="1" x14ac:dyDescent="0.3">
      <c r="B33" s="52" t="s">
        <v>19</v>
      </c>
      <c r="C33" s="53"/>
      <c r="D33" s="54"/>
      <c r="E33" s="41"/>
      <c r="F33" s="95">
        <f>J33+O33</f>
        <v>0</v>
      </c>
      <c r="G33" s="42"/>
      <c r="H33" s="96">
        <v>0</v>
      </c>
      <c r="I33" s="97">
        <f>SUM(I32)</f>
        <v>0</v>
      </c>
      <c r="J33" s="98">
        <f>SUM(H33:I33)</f>
        <v>0</v>
      </c>
      <c r="K33" s="55"/>
      <c r="L33" s="97">
        <f>SUM(L32)</f>
        <v>0</v>
      </c>
      <c r="M33" s="97">
        <f>SUM(M32)</f>
        <v>0</v>
      </c>
      <c r="N33" s="42"/>
      <c r="O33" s="99">
        <f>SUM(O32)</f>
        <v>0</v>
      </c>
      <c r="P33" s="47"/>
      <c r="Q33" s="42"/>
      <c r="R33" s="41"/>
      <c r="S33" s="42"/>
      <c r="T33" s="30"/>
      <c r="U33" s="30"/>
      <c r="V33" s="42"/>
      <c r="W33" s="42"/>
      <c r="X33" s="42"/>
      <c r="Y33" s="42"/>
      <c r="Z33" s="42"/>
      <c r="AA33" s="48"/>
      <c r="AB33" s="47"/>
      <c r="AI33" s="37"/>
      <c r="AJ33" s="37"/>
    </row>
    <row r="34" spans="2:36" s="37" customFormat="1" ht="20.100000000000001" customHeight="1" thickTop="1" thickBot="1" x14ac:dyDescent="0.3">
      <c r="B34" s="100" t="s">
        <v>7</v>
      </c>
      <c r="C34" s="101"/>
      <c r="D34" s="102"/>
      <c r="E34" s="41"/>
      <c r="F34" s="42"/>
      <c r="G34" s="42"/>
      <c r="H34" s="43"/>
      <c r="I34" s="43"/>
      <c r="J34" s="44"/>
      <c r="K34" s="55"/>
      <c r="L34" s="43"/>
      <c r="M34" s="43"/>
      <c r="N34" s="42"/>
      <c r="O34" s="44"/>
      <c r="P34" s="47"/>
      <c r="Q34" s="42"/>
      <c r="R34" s="41"/>
      <c r="S34" s="42"/>
      <c r="T34" s="245" t="s">
        <v>101</v>
      </c>
      <c r="U34" s="42"/>
      <c r="V34" s="42"/>
      <c r="W34" s="42"/>
      <c r="X34" s="42"/>
      <c r="Y34" s="42"/>
      <c r="Z34" s="42"/>
      <c r="AA34" s="42"/>
      <c r="AB34" s="47"/>
      <c r="AD34" s="49"/>
      <c r="AE34" s="50"/>
      <c r="AF34" s="49"/>
      <c r="AG34" s="49"/>
      <c r="AH34" s="49"/>
      <c r="AI34" s="51"/>
      <c r="AJ34" s="51"/>
    </row>
    <row r="35" spans="2:36" ht="15" thickTop="1" thickBot="1" x14ac:dyDescent="0.3">
      <c r="B35" s="93" t="s">
        <v>49</v>
      </c>
      <c r="C35" s="39"/>
      <c r="D35" s="40"/>
      <c r="E35" s="41"/>
      <c r="F35" s="42"/>
      <c r="G35" s="42"/>
      <c r="H35" s="43"/>
      <c r="I35" s="43"/>
      <c r="J35" s="44"/>
      <c r="K35" s="94"/>
      <c r="L35" s="26">
        <f>8%*L29</f>
        <v>0</v>
      </c>
      <c r="M35" s="25"/>
      <c r="N35" s="42"/>
      <c r="O35" s="92">
        <f>SUM(L35:M35)</f>
        <v>0</v>
      </c>
      <c r="P35" s="47"/>
      <c r="Q35" s="42"/>
      <c r="R35" s="41"/>
      <c r="S35" s="42"/>
      <c r="T35" s="42"/>
      <c r="U35" s="42"/>
      <c r="V35" s="42"/>
      <c r="W35" s="42"/>
      <c r="X35" s="42"/>
      <c r="Y35" s="42"/>
      <c r="Z35" s="42"/>
      <c r="AA35" s="48"/>
      <c r="AB35" s="47"/>
    </row>
    <row r="36" spans="2:36" ht="13.2" thickTop="1" thickBot="1" x14ac:dyDescent="0.3">
      <c r="B36" s="38" t="s">
        <v>11</v>
      </c>
      <c r="C36" s="39"/>
      <c r="D36" s="40"/>
      <c r="E36" s="41"/>
      <c r="F36" s="42"/>
      <c r="G36" s="42"/>
      <c r="H36" s="43"/>
      <c r="I36" s="43"/>
      <c r="J36" s="44"/>
      <c r="K36" s="42"/>
      <c r="L36" s="42"/>
      <c r="M36" s="42"/>
      <c r="N36" s="45">
        <f>O29*12%</f>
        <v>0</v>
      </c>
      <c r="O36" s="46">
        <f>N36</f>
        <v>0</v>
      </c>
      <c r="P36" s="47"/>
      <c r="Q36" s="42"/>
      <c r="R36" s="41"/>
      <c r="S36" s="42"/>
      <c r="T36" s="42"/>
      <c r="U36" s="42"/>
      <c r="V36" s="42"/>
      <c r="W36" s="42"/>
      <c r="X36" s="42"/>
      <c r="Y36" s="42"/>
      <c r="Z36" s="42"/>
      <c r="AA36" s="48"/>
      <c r="AB36" s="47"/>
    </row>
    <row r="37" spans="2:36" ht="20.100000000000001" customHeight="1" thickTop="1" thickBot="1" x14ac:dyDescent="0.3">
      <c r="B37" s="52" t="s">
        <v>14</v>
      </c>
      <c r="C37" s="53"/>
      <c r="D37" s="54"/>
      <c r="E37" s="41"/>
      <c r="F37" s="42"/>
      <c r="G37" s="42"/>
      <c r="H37" s="43"/>
      <c r="I37" s="43"/>
      <c r="J37" s="44"/>
      <c r="K37" s="55"/>
      <c r="L37" s="56">
        <f>SUM(L35:L35)</f>
        <v>0</v>
      </c>
      <c r="M37" s="57">
        <f>SUM(M35:M35)</f>
        <v>0</v>
      </c>
      <c r="N37" s="58">
        <f>SUM(N36)</f>
        <v>0</v>
      </c>
      <c r="O37" s="59">
        <f>SUM(O35:O36)</f>
        <v>0</v>
      </c>
      <c r="P37" s="47"/>
      <c r="Q37" s="42"/>
      <c r="R37" s="41"/>
      <c r="S37" s="42"/>
      <c r="T37" s="42"/>
      <c r="U37" s="42"/>
      <c r="V37" s="42"/>
      <c r="W37" s="42"/>
      <c r="X37" s="42"/>
      <c r="Y37" s="42"/>
      <c r="Z37" s="42"/>
      <c r="AA37" s="48"/>
      <c r="AB37" s="47"/>
      <c r="AI37" s="37"/>
      <c r="AJ37" s="37"/>
    </row>
    <row r="38" spans="2:36" s="37" customFormat="1" ht="11.55" customHeight="1" thickTop="1" thickBot="1" x14ac:dyDescent="0.3">
      <c r="B38" s="60"/>
      <c r="C38" s="53"/>
      <c r="D38" s="54"/>
      <c r="E38" s="41"/>
      <c r="F38" s="42"/>
      <c r="G38" s="42"/>
      <c r="H38" s="43"/>
      <c r="I38" s="43"/>
      <c r="J38" s="44"/>
      <c r="K38" s="55"/>
      <c r="L38" s="61"/>
      <c r="M38" s="61"/>
      <c r="N38" s="61"/>
      <c r="O38" s="62"/>
      <c r="P38" s="47"/>
      <c r="Q38" s="42"/>
      <c r="R38" s="41"/>
      <c r="S38" s="42"/>
      <c r="T38" s="42"/>
      <c r="U38" s="42"/>
      <c r="V38" s="42"/>
      <c r="W38" s="42"/>
      <c r="X38" s="42"/>
      <c r="Y38" s="42"/>
      <c r="Z38" s="42"/>
      <c r="AA38" s="42"/>
      <c r="AB38" s="47"/>
      <c r="AD38" s="49"/>
      <c r="AE38" s="50"/>
      <c r="AF38" s="49"/>
      <c r="AG38" s="49"/>
      <c r="AH38" s="49"/>
      <c r="AI38" s="51"/>
      <c r="AJ38" s="51"/>
    </row>
    <row r="39" spans="2:36" ht="20.100000000000001" customHeight="1" thickTop="1" thickBot="1" x14ac:dyDescent="0.3">
      <c r="B39" s="63" t="s">
        <v>13</v>
      </c>
      <c r="C39" s="64"/>
      <c r="D39" s="54"/>
      <c r="E39" s="41"/>
      <c r="F39" s="65">
        <f>J39+O39</f>
        <v>0</v>
      </c>
      <c r="G39" s="66"/>
      <c r="H39" s="67"/>
      <c r="I39" s="67"/>
      <c r="J39" s="65">
        <f>J37+J33+J29</f>
        <v>0</v>
      </c>
      <c r="K39" s="55"/>
      <c r="L39" s="68">
        <f t="shared" ref="L39:N39" si="6">L37+L33+L29</f>
        <v>0</v>
      </c>
      <c r="M39" s="68">
        <f t="shared" si="6"/>
        <v>0</v>
      </c>
      <c r="N39" s="68">
        <f t="shared" si="6"/>
        <v>0</v>
      </c>
      <c r="O39" s="65">
        <f>O37+O33+O29</f>
        <v>0</v>
      </c>
      <c r="P39" s="47"/>
      <c r="Q39" s="42"/>
      <c r="R39" s="41"/>
      <c r="S39" s="42"/>
      <c r="T39" s="42"/>
      <c r="U39" s="42"/>
      <c r="V39" s="42"/>
      <c r="W39" s="42"/>
      <c r="X39" s="42"/>
      <c r="Y39" s="42"/>
      <c r="Z39" s="42"/>
      <c r="AA39" s="66"/>
      <c r="AB39" s="47"/>
      <c r="AE39" s="49"/>
    </row>
    <row r="40" spans="2:36" ht="13.2" thickTop="1" thickBot="1" x14ac:dyDescent="0.3">
      <c r="B40" s="69" t="s">
        <v>38</v>
      </c>
      <c r="C40" s="70"/>
      <c r="D40" s="71"/>
      <c r="E40" s="41"/>
      <c r="F40" s="72">
        <f>-F16</f>
        <v>0</v>
      </c>
      <c r="G40" s="42"/>
      <c r="H40" s="67"/>
      <c r="I40" s="67"/>
      <c r="J40" s="44"/>
      <c r="K40" s="43"/>
      <c r="L40" s="73"/>
      <c r="M40" s="73"/>
      <c r="N40" s="42"/>
      <c r="O40" s="42"/>
      <c r="P40" s="47"/>
      <c r="Q40" s="42"/>
      <c r="R40" s="41"/>
      <c r="S40" s="42"/>
      <c r="T40" s="42"/>
      <c r="U40" s="42"/>
      <c r="V40" s="42"/>
      <c r="W40" s="42"/>
      <c r="X40" s="42"/>
      <c r="Y40" s="42"/>
      <c r="Z40" s="42"/>
      <c r="AA40" s="48"/>
      <c r="AB40" s="47"/>
      <c r="AI40" s="37"/>
      <c r="AJ40" s="37"/>
    </row>
    <row r="41" spans="2:36" s="37" customFormat="1" ht="20.100000000000001" customHeight="1" thickTop="1" thickBot="1" x14ac:dyDescent="0.3">
      <c r="B41" s="74"/>
      <c r="C41" s="75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9"/>
      <c r="P41" s="80"/>
      <c r="Q41" s="81"/>
      <c r="R41" s="77"/>
      <c r="S41" s="78"/>
      <c r="T41" s="78"/>
      <c r="U41" s="78"/>
      <c r="V41" s="78"/>
      <c r="W41" s="78"/>
      <c r="X41" s="78"/>
      <c r="Y41" s="78"/>
      <c r="Z41" s="78"/>
      <c r="AA41" s="82"/>
      <c r="AB41" s="80"/>
      <c r="AD41" s="83"/>
      <c r="AE41" s="84"/>
      <c r="AF41" s="83"/>
      <c r="AG41" s="83"/>
      <c r="AH41" s="83"/>
      <c r="AI41" s="85"/>
      <c r="AJ41" s="85"/>
    </row>
    <row r="42" spans="2:36" s="37" customFormat="1" ht="20.100000000000001" customHeight="1" thickTop="1" x14ac:dyDescent="0.25">
      <c r="B42" s="76"/>
      <c r="C42" s="76"/>
      <c r="D42" s="76"/>
      <c r="E42" s="42"/>
      <c r="F42" s="81"/>
      <c r="G42" s="81"/>
      <c r="H42" s="81"/>
      <c r="I42" s="81"/>
      <c r="J42" s="81"/>
      <c r="K42" s="81"/>
      <c r="L42" s="81"/>
      <c r="M42" s="81"/>
      <c r="N42" s="81"/>
      <c r="O42" s="86"/>
      <c r="P42" s="81"/>
      <c r="Q42" s="81"/>
      <c r="R42" s="42"/>
      <c r="S42" s="81"/>
      <c r="T42" s="81"/>
      <c r="U42" s="81"/>
      <c r="V42" s="81"/>
      <c r="W42" s="81"/>
      <c r="X42" s="81"/>
      <c r="Y42" s="81"/>
      <c r="Z42" s="81"/>
      <c r="AA42" s="42"/>
      <c r="AB42" s="81"/>
      <c r="AD42" s="83"/>
      <c r="AE42" s="84"/>
      <c r="AF42" s="83"/>
      <c r="AG42" s="83"/>
      <c r="AH42" s="83"/>
      <c r="AI42" s="85"/>
      <c r="AJ42" s="85"/>
    </row>
    <row r="43" spans="2:36" s="37" customFormat="1" ht="20.100000000000001" customHeight="1" x14ac:dyDescent="0.25">
      <c r="B43" s="76"/>
      <c r="C43" s="76"/>
      <c r="D43" s="76"/>
      <c r="E43" s="42"/>
      <c r="F43" s="81"/>
      <c r="G43" s="81"/>
      <c r="H43" s="81"/>
      <c r="I43" s="81"/>
      <c r="J43" s="81"/>
      <c r="K43" s="81"/>
      <c r="L43" s="81"/>
      <c r="M43" s="81"/>
      <c r="N43" s="81"/>
      <c r="O43" s="86"/>
      <c r="P43" s="81"/>
      <c r="Q43" s="81"/>
      <c r="R43" s="42"/>
      <c r="S43" s="81"/>
      <c r="T43" s="81"/>
      <c r="U43" s="81"/>
      <c r="V43" s="81"/>
      <c r="W43" s="81"/>
      <c r="X43" s="81"/>
      <c r="Y43" s="81"/>
      <c r="Z43" s="81"/>
      <c r="AA43" s="42"/>
      <c r="AB43" s="81"/>
      <c r="AD43" s="83"/>
      <c r="AE43" s="84"/>
      <c r="AF43" s="83"/>
      <c r="AG43" s="83"/>
      <c r="AH43" s="83"/>
      <c r="AI43" s="85"/>
      <c r="AJ43" s="85"/>
    </row>
    <row r="44" spans="2:36" s="37" customFormat="1" ht="7.2" customHeight="1" x14ac:dyDescent="0.25">
      <c r="Q44" s="81"/>
      <c r="R44" s="42"/>
      <c r="S44" s="81"/>
      <c r="T44" s="81"/>
      <c r="U44" s="81"/>
      <c r="V44" s="81"/>
      <c r="W44" s="81"/>
      <c r="X44" s="81"/>
      <c r="Y44" s="81"/>
      <c r="Z44" s="81"/>
      <c r="AA44" s="42"/>
      <c r="AB44" s="81"/>
      <c r="AD44" s="83"/>
      <c r="AE44" s="84"/>
      <c r="AF44" s="83"/>
      <c r="AG44" s="83"/>
      <c r="AH44" s="83"/>
      <c r="AI44" s="85"/>
      <c r="AJ44" s="85"/>
    </row>
    <row r="45" spans="2:36" s="85" customFormat="1" x14ac:dyDescent="0.25">
      <c r="R45" s="87"/>
      <c r="AD45" s="49"/>
      <c r="AE45" s="50"/>
      <c r="AF45" s="49"/>
      <c r="AG45" s="49"/>
      <c r="AH45" s="49"/>
      <c r="AI45" s="37"/>
      <c r="AJ45" s="37"/>
    </row>
    <row r="46" spans="2:36" s="37" customFormat="1" x14ac:dyDescent="0.25">
      <c r="R46" s="87"/>
      <c r="AD46" s="49"/>
      <c r="AE46" s="50"/>
      <c r="AF46" s="49"/>
      <c r="AG46" s="49"/>
      <c r="AH46" s="49"/>
    </row>
    <row r="47" spans="2:36" s="37" customFormat="1" x14ac:dyDescent="0.25">
      <c r="R47" s="87"/>
      <c r="AD47" s="49"/>
      <c r="AE47" s="50"/>
      <c r="AF47" s="49"/>
      <c r="AG47" s="49"/>
      <c r="AH47" s="49"/>
    </row>
    <row r="48" spans="2:36" s="37" customFormat="1" x14ac:dyDescent="0.25">
      <c r="R48" s="87"/>
      <c r="AD48" s="49"/>
      <c r="AE48" s="50"/>
      <c r="AF48" s="49"/>
      <c r="AG48" s="49"/>
      <c r="AH48" s="49"/>
    </row>
    <row r="49" spans="2:36" s="37" customFormat="1" x14ac:dyDescent="0.25">
      <c r="R49" s="87"/>
      <c r="AD49" s="49"/>
      <c r="AE49" s="50"/>
      <c r="AF49" s="49"/>
      <c r="AG49" s="49"/>
      <c r="AH49" s="49"/>
    </row>
    <row r="50" spans="2:36" s="37" customFormat="1" x14ac:dyDescent="0.25">
      <c r="R50" s="87"/>
      <c r="AD50" s="49"/>
      <c r="AE50" s="50"/>
      <c r="AF50" s="49"/>
      <c r="AG50" s="49"/>
      <c r="AH50" s="49"/>
    </row>
    <row r="51" spans="2:36" s="37" customFormat="1" ht="27.6" customHeight="1" x14ac:dyDescent="0.25">
      <c r="R51" s="87"/>
      <c r="AD51" s="49"/>
      <c r="AE51" s="50"/>
      <c r="AF51" s="49"/>
      <c r="AG51" s="49"/>
      <c r="AH51" s="49"/>
    </row>
    <row r="52" spans="2:36" s="37" customFormat="1" ht="7.2" customHeight="1" x14ac:dyDescent="0.25">
      <c r="R52" s="87"/>
      <c r="AD52" s="49"/>
      <c r="AE52" s="50"/>
      <c r="AF52" s="49"/>
      <c r="AG52" s="49"/>
      <c r="AH52" s="49"/>
    </row>
    <row r="53" spans="2:36" s="37" customFormat="1" x14ac:dyDescent="0.25">
      <c r="E53" s="87"/>
      <c r="I53" s="88"/>
      <c r="M53" s="87"/>
      <c r="R53" s="87"/>
      <c r="AD53" s="49"/>
      <c r="AE53" s="50"/>
      <c r="AF53" s="49"/>
      <c r="AG53" s="49"/>
      <c r="AH53" s="49"/>
    </row>
    <row r="54" spans="2:36" s="37" customFormat="1" x14ac:dyDescent="0.25">
      <c r="J54" s="87"/>
      <c r="O54" s="87"/>
      <c r="S54" s="88"/>
      <c r="T54" s="88"/>
      <c r="U54" s="88"/>
      <c r="V54" s="88"/>
      <c r="W54" s="88"/>
      <c r="X54" s="88"/>
      <c r="Y54" s="88"/>
      <c r="Z54" s="88"/>
      <c r="AD54" s="49"/>
      <c r="AE54" s="50"/>
      <c r="AF54" s="49"/>
      <c r="AG54" s="49"/>
      <c r="AH54" s="49"/>
    </row>
    <row r="55" spans="2:36" s="37" customFormat="1" x14ac:dyDescent="0.25">
      <c r="J55" s="87"/>
      <c r="O55" s="87"/>
      <c r="S55" s="88"/>
      <c r="T55" s="88"/>
      <c r="U55" s="88"/>
      <c r="V55" s="88"/>
      <c r="W55" s="88"/>
      <c r="X55" s="88"/>
      <c r="Y55" s="88"/>
      <c r="Z55" s="88"/>
      <c r="AD55" s="49"/>
      <c r="AE55" s="50"/>
      <c r="AF55" s="49"/>
      <c r="AG55" s="49"/>
      <c r="AH55" s="49"/>
      <c r="AI55" s="51"/>
      <c r="AJ55" s="51"/>
    </row>
    <row r="56" spans="2:36" x14ac:dyDescent="0.25">
      <c r="B56" s="89"/>
      <c r="C56" s="89"/>
      <c r="S56" s="91"/>
      <c r="T56" s="91"/>
      <c r="U56" s="91"/>
      <c r="V56" s="91"/>
      <c r="W56" s="91"/>
      <c r="X56" s="91"/>
      <c r="Y56" s="91"/>
      <c r="Z56" s="91"/>
    </row>
    <row r="57" spans="2:36" x14ac:dyDescent="0.25">
      <c r="S57" s="91"/>
      <c r="T57" s="91"/>
      <c r="U57" s="91"/>
      <c r="V57" s="91"/>
      <c r="W57" s="91"/>
      <c r="X57" s="91"/>
      <c r="Y57" s="91"/>
      <c r="Z57" s="91"/>
    </row>
  </sheetData>
  <sheetProtection algorithmName="SHA-512" hashValue="+7sNLA2syuFpXkmChUMd47hVOoVITSlD+PAomOeYuFj1bkhj6GGbalX4Az3o1cnJ2N/HiejQe3MeJDX5YjXI2w==" saltValue="+sRo0R37ExXGARND5G6Gfw==" spinCount="100000" sheet="1" objects="1" scenarios="1"/>
  <protectedRanges>
    <protectedRange algorithmName="SHA-512" hashValue="jXvV+g8yJzNHuZWxhiJTFO+m+8oxRlpnga7o+hvBS7P9mTTavNeh2tacT5zZQKqaZexUIos4wI+0lPAfKYeJ8A==" saltValue="Ablrzheytzpqm/ngj2/49Q==" spinCount="100000" sqref="A36:XFD1048576 N35:XFD35 A35:K35 N32:T32 A32:K32 J27:XFD27 N22:XFD26 J22:K26 K20:XFD21 A20:XFD20 AA19:XFD19 P19:S19 K19 A19:G27 A17:XFD18 G16:N16 P16:Q16 AC16:XFD16 A28:XFD30 A31:T31 U31:XFD32 A33:XFD34" name="Plage1"/>
  </protectedRanges>
  <mergeCells count="6">
    <mergeCell ref="H21:I21"/>
    <mergeCell ref="M5:N7"/>
    <mergeCell ref="T31:T32"/>
    <mergeCell ref="U31:U32"/>
    <mergeCell ref="L12:N13"/>
    <mergeCell ref="L10:N11"/>
  </mergeCells>
  <phoneticPr fontId="29" type="noConversion"/>
  <conditionalFormatting sqref="B27 F27">
    <cfRule type="expression" dxfId="30" priority="7">
      <formula>IF($J$21="oui",TRUE,non)</formula>
    </cfRule>
  </conditionalFormatting>
  <conditionalFormatting sqref="B27 F27:I27">
    <cfRule type="expression" dxfId="29" priority="8">
      <formula>IF($J$21="oui",TRUE,non)</formula>
    </cfRule>
  </conditionalFormatting>
  <conditionalFormatting sqref="F32">
    <cfRule type="expression" dxfId="28" priority="36">
      <formula>IF($J$21="non",TRUE,FALSE)</formula>
    </cfRule>
  </conditionalFormatting>
  <conditionalFormatting sqref="F22:J26">
    <cfRule type="expression" dxfId="27" priority="45">
      <formula>IF($J$21="non",TRUE,FALSE)</formula>
    </cfRule>
  </conditionalFormatting>
  <conditionalFormatting sqref="H22:H26">
    <cfRule type="expression" dxfId="26" priority="55">
      <formula>$J$21="oui"</formula>
    </cfRule>
  </conditionalFormatting>
  <conditionalFormatting sqref="H27">
    <cfRule type="expression" dxfId="25" priority="9">
      <formula>IF($J$21="non",TRUE,FALSE)</formula>
    </cfRule>
  </conditionalFormatting>
  <conditionalFormatting sqref="H32">
    <cfRule type="expression" dxfId="24" priority="35">
      <formula>$J$21="oui"</formula>
    </cfRule>
  </conditionalFormatting>
  <conditionalFormatting sqref="H33">
    <cfRule type="expression" dxfId="23" priority="37">
      <formula>IF(AND($J$21="non",ISBLANK($H$29)),TRUE,FALSE)</formula>
    </cfRule>
    <cfRule type="expression" dxfId="22" priority="54">
      <formula>$J$21="non"</formula>
    </cfRule>
  </conditionalFormatting>
  <conditionalFormatting sqref="H32:J32">
    <cfRule type="expression" dxfId="21" priority="33">
      <formula>IF($J$21="non",TRUE,FALSE)</formula>
    </cfRule>
  </conditionalFormatting>
  <conditionalFormatting sqref="I22:I26 H26 I32">
    <cfRule type="expression" dxfId="20" priority="53">
      <formula>IF(AND($J$21="oui",$F$12&gt;0),TRUE,FALSE)</formula>
    </cfRule>
  </conditionalFormatting>
  <conditionalFormatting sqref="I27">
    <cfRule type="expression" dxfId="19" priority="10">
      <formula>IF(AND($J$21="non",$F$12&gt;0),TRUE,FALSE)</formula>
    </cfRule>
  </conditionalFormatting>
  <conditionalFormatting sqref="J29">
    <cfRule type="expression" dxfId="18" priority="105">
      <formula>IF($O$29/$F$29&gt;$O$12,TRUE,FALSE)</formula>
    </cfRule>
  </conditionalFormatting>
  <conditionalFormatting sqref="L35">
    <cfRule type="expression" dxfId="17" priority="21">
      <formula>IF($L$35&gt;8%*$L$29,TRUE,FALSE)</formula>
    </cfRule>
  </conditionalFormatting>
  <conditionalFormatting sqref="M22:M26 M32">
    <cfRule type="expression" dxfId="16" priority="100">
      <formula>$O$16&gt;0</formula>
    </cfRule>
  </conditionalFormatting>
  <conditionalFormatting sqref="M35">
    <cfRule type="expression" dxfId="15" priority="102">
      <formula>IF($M$35&gt;8%*$M$29,TRUE,FALSE)</formula>
    </cfRule>
    <cfRule type="expression" dxfId="14" priority="103">
      <formula>$O$16&gt;0</formula>
    </cfRule>
  </conditionalFormatting>
  <conditionalFormatting sqref="O12 O29">
    <cfRule type="expression" dxfId="13" priority="69">
      <formula>IF($O$29&gt;($J$39*$O$12),TRUE,FALSE)</formula>
    </cfRule>
  </conditionalFormatting>
  <conditionalFormatting sqref="O16">
    <cfRule type="expression" dxfId="12" priority="78">
      <formula>IF(AND($M$39&gt;0,ISBLANK($O$16)),TRUE,FALSE)</formula>
    </cfRule>
  </conditionalFormatting>
  <conditionalFormatting sqref="O23">
    <cfRule type="expression" dxfId="11" priority="50">
      <formula>IF($O$23&gt;(25%*$O$29),TRUE,FALSE)</formula>
    </cfRule>
  </conditionalFormatting>
  <conditionalFormatting sqref="O29">
    <cfRule type="expression" dxfId="10" priority="3">
      <formula>IF($O$29&gt;$O$11,TRUE,FALSE)</formula>
    </cfRule>
  </conditionalFormatting>
  <conditionalFormatting sqref="O35">
    <cfRule type="expression" dxfId="9" priority="18">
      <formula>IF($O$35&gt;8%*$O$29,TRUE,FALSE)</formula>
    </cfRule>
  </conditionalFormatting>
  <conditionalFormatting sqref="T25">
    <cfRule type="expression" dxfId="8" priority="14">
      <formula>IF($T$25&lt;&gt;$L$39,TRUE,FALSE)</formula>
    </cfRule>
  </conditionalFormatting>
  <conditionalFormatting sqref="T33:U33">
    <cfRule type="expression" dxfId="7" priority="2">
      <formula>IF($F$6="Maturation",TRUE,FALSE)</formula>
    </cfRule>
  </conditionalFormatting>
  <conditionalFormatting sqref="U23:U24 W23:W24">
    <cfRule type="expression" dxfId="6" priority="5">
      <formula>IF($F$6="Maturation",TRUE,FALSE)</formula>
    </cfRule>
  </conditionalFormatting>
  <conditionalFormatting sqref="V8:V9 Y8:Y9 V11:V12 Y13:Y15 V14:V16 I53 S54:Z57">
    <cfRule type="cellIs" dxfId="5" priority="66" operator="equal">
      <formula>"OK"</formula>
    </cfRule>
  </conditionalFormatting>
  <conditionalFormatting sqref="V25">
    <cfRule type="expression" dxfId="4" priority="13">
      <formula>IF($V$25&lt;&gt;$M$39,TRUE,FALSE)</formula>
    </cfRule>
  </conditionalFormatting>
  <conditionalFormatting sqref="W22">
    <cfRule type="expression" dxfId="3" priority="4">
      <formula>IF($O$16&gt;0,TRUE,FALSE)</formula>
    </cfRule>
  </conditionalFormatting>
  <conditionalFormatting sqref="X25">
    <cfRule type="expression" dxfId="2" priority="12">
      <formula>IF($X$25&lt;&gt;$N$39,TRUE,FALSE)</formula>
    </cfRule>
  </conditionalFormatting>
  <conditionalFormatting sqref="Z25">
    <cfRule type="expression" dxfId="1" priority="11">
      <formula>IF($Z$25&lt;&gt;$O$39,TRUE,FALSE)</formula>
    </cfRule>
  </conditionalFormatting>
  <conditionalFormatting sqref="J27">
    <cfRule type="expression" dxfId="0" priority="1">
      <formula>IF($O$29/$F$29&gt;$O$12,TRUE,FALSE)</formula>
    </cfRule>
  </conditionalFormatting>
  <dataValidations count="11">
    <dataValidation type="list" allowBlank="1" showInputMessage="1" showErrorMessage="1" sqref="F4" xr:uid="{66D034E2-61F3-4B03-99CE-1FCD24E4C9E3}">
      <formula1>consortium</formula1>
    </dataValidation>
    <dataValidation type="list" allowBlank="1" showInputMessage="1" showErrorMessage="1" sqref="J21" xr:uid="{EDC52D5B-C9FF-4DE1-828B-D4CDAE535874}">
      <formula1>"oui,non"</formula1>
    </dataValidation>
    <dataValidation allowBlank="1" showInputMessage="1" showErrorMessage="1" promptTitle="Rappel du plafond (SNA Santé)" prompt="Le montant demandé au consortium pour les personnels dédiés à la valorisation du projet (ingénieurs PI, business developper, ...) est plafonné à 15% du montant demandé au consortium" sqref="O23" xr:uid="{E0B62580-5C32-4EC4-8E0B-B04CC6DA66C9}"/>
    <dataValidation allowBlank="1" showInputMessage="1" showErrorMessage="1" promptTitle="Rappel des plafonds" prompt="1 - Sauf exception, le montant total des charges directes demandées au consortium ne peut excéder la valeur rappelée en O11_x000a__x000a_2 - Le ratio O29/J39 (charges directes demandées au consortium / cofinancement total) ne peut être &gt; au % rappelé en O12_x000a_" sqref="O29" xr:uid="{614FE754-509E-4CE7-9C8A-680FE2D0D86E}"/>
    <dataValidation allowBlank="1" showInputMessage="1" showErrorMessage="1" promptTitle="Rappel sur l'apport" prompt="Il est rappelé que le montant pour les personnels statutaires au sein des équipes de recherche n'est pas pris en compte" sqref="H19:J19" xr:uid="{53B5E64B-5C9D-4744-8139-4189D532C5DA}"/>
    <dataValidation allowBlank="1" showInputMessage="1" showErrorMessage="1" prompt="si aucun, merci de ne rien saisir" sqref="F12 F15 O16" xr:uid="{0C954EEC-23B9-4B12-857B-89B1C9836D9C}"/>
    <dataValidation allowBlank="1" showInputMessage="1" showErrorMessage="1" promptTitle="Rappel" prompt="Les charges indirectes correspondent à des frais qui ne sont pas imputables à un seul projet. _x000a_Les frais d'environnement ne sont pas à renseigner ici, mais dans la ligne 36_x000a_" sqref="B31:E33" xr:uid="{8515E97A-C471-44CE-80A6-3F3F65900272}"/>
    <dataValidation allowBlank="1" showInputMessage="1" showErrorMessage="1" prompt="Les frais d'environnement sont plafonnés à 8% des frais directs" sqref="L35:M35" xr:uid="{87AEB32A-6FE8-4B0F-9FD3-69A8C179D619}"/>
    <dataValidation allowBlank="1" showInputMessage="1" showErrorMessage="1" promptTitle="Rappel" prompt="Les charges indirectes correspondent à des frais qui ne sont pas imputables à un seul projet. _x000a_Les frais d'environnement ne sont pas à renseigner ici, mais dans la ligne 33_x000a__x000a_" sqref="M32 O32:O33 F32:F33 H33 J32 L33" xr:uid="{6DB3EC12-C686-4FBC-8C21-0AC8D3DA9720}"/>
    <dataValidation allowBlank="1" showInputMessage="1" showErrorMessage="1" promptTitle="Rappel" prompt="Les charges indirectes correspondent à des frais qui ne sont pas imputables à un seul projet. _x000a_Les frais d'environnement ne sont pas à renseigner ici, mais dans la ligne 33_x000a_" sqref="H32:I32 I33:J33 L32 M33" xr:uid="{780DA73A-6ADD-4041-AA9F-05C390266651}"/>
    <dataValidation allowBlank="1" showInputMessage="1" showErrorMessage="1" prompt="Le ratio O29/F29 (charges directes demandées au consortium / charges directes totales) ne peut être &gt; au % rappelé en O12_x000a_" sqref="J29" xr:uid="{DFF8D5FF-AA75-4167-A364-3CFBD83215B4}"/>
  </dataValidations>
  <printOptions horizontalCentered="1"/>
  <pageMargins left="0.25" right="0.25" top="0.75" bottom="0.75" header="0.3" footer="0.3"/>
  <pageSetup paperSize="9" scale="43" orientation="landscape" horizontalDpi="90" verticalDpi="9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6D90C53-7D56-4ACE-9000-DFFEE5F23ADD}">
          <x14:formula1>
            <xm:f>'Rappels des règles budgétaires'!$B$24:$B$25</xm:f>
          </x14:formula1>
          <xm:sqref>F6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Mode Opératoire</vt:lpstr>
      <vt:lpstr>Rappels des règles budgétaires</vt:lpstr>
      <vt:lpstr>Demande budgétaire</vt:lpstr>
      <vt:lpstr>consortium</vt:lpstr>
      <vt:lpstr>'Demande budgétaire'!Zone_d_impression</vt:lpstr>
      <vt:lpstr>'Mode Opératoire'!Zone_d_impression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Séverine BARTH</dc:creator>
  <cp:lastModifiedBy>Séverine BARTH</cp:lastModifiedBy>
  <cp:lastPrinted>2024-01-05T16:39:20Z</cp:lastPrinted>
  <dcterms:created xsi:type="dcterms:W3CDTF">2023-02-13T13:15:51Z</dcterms:created>
  <dcterms:modified xsi:type="dcterms:W3CDTF">2024-06-21T11:11:11Z</dcterms:modified>
</cp:coreProperties>
</file>